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procuraduriagovco-my.sharepoint.com/personal/lmosorio_procuraduria_gov_co/Documents/Documentos/PLAN ESTRATEGICO/"/>
    </mc:Choice>
  </mc:AlternateContent>
  <xr:revisionPtr revIDLastSave="0" documentId="8_{BE86309B-C254-4C3B-A921-82509C3FFD8D}" xr6:coauthVersionLast="47" xr6:coauthVersionMax="47" xr10:uidLastSave="{00000000-0000-0000-0000-000000000000}"/>
  <bookViews>
    <workbookView xWindow="-120" yWindow="-120" windowWidth="29040" windowHeight="15720" xr2:uid="{00000000-000D-0000-FFFF-FFFF00000000}"/>
  </bookViews>
  <sheets>
    <sheet name="MATRIZ PEI Y PAI 2022" sheetId="4" r:id="rId1"/>
  </sheets>
  <externalReferences>
    <externalReference r:id="rId2"/>
  </externalReferences>
  <definedNames>
    <definedName name="_xlnm._FilterDatabase" localSheetId="0" hidden="1">'MATRIZ PEI Y PAI 2022'!$A$6:$AP$153</definedName>
    <definedName name="_xlnm.Print_Area" localSheetId="0">'MATRIZ PEI Y PAI 2022'!$A$1:$AP$153</definedName>
    <definedName name="DEPENDENCIAS">[1]LISTAS!$C$31:$C$74</definedName>
    <definedName name="_xlnm.Print_Titles" localSheetId="0">'MATRIZ PEI Y PAI 2022'!$4:$6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7" i="4" l="1"/>
  <c r="S98" i="4"/>
  <c r="S100" i="4"/>
  <c r="S101" i="4"/>
  <c r="S102" i="4"/>
  <c r="S124" i="4"/>
  <c r="S127" i="4"/>
  <c r="S96" i="4"/>
  <c r="S95" i="4"/>
  <c r="S94" i="4"/>
  <c r="S93" i="4"/>
  <c r="S92" i="4"/>
  <c r="S91" i="4"/>
  <c r="S87" i="4"/>
  <c r="S86" i="4"/>
  <c r="S85" i="4"/>
  <c r="S78" i="4"/>
  <c r="S74" i="4"/>
  <c r="S71" i="4"/>
  <c r="S67" i="4"/>
  <c r="S59" i="4"/>
  <c r="S53" i="4"/>
  <c r="S44" i="4"/>
  <c r="S33" i="4"/>
  <c r="S28" i="4"/>
  <c r="S21" i="4"/>
  <c r="S151" i="4"/>
  <c r="S152" i="4"/>
  <c r="AM6" i="4" l="1"/>
</calcChain>
</file>

<file path=xl/sharedStrings.xml><?xml version="1.0" encoding="utf-8"?>
<sst xmlns="http://schemas.openxmlformats.org/spreadsheetml/2006/main" count="1839" uniqueCount="491">
  <si>
    <t>PLAN ESTRATÉGICO INSTITUCIONAL</t>
  </si>
  <si>
    <t xml:space="preserve">PLAN DE ACCIÓN INSTITUCIONAL </t>
  </si>
  <si>
    <t>Indicador</t>
  </si>
  <si>
    <t>Fórmula del Indicador</t>
  </si>
  <si>
    <t>Periodicidad</t>
  </si>
  <si>
    <t>Tipología</t>
  </si>
  <si>
    <t>Unidad de Medida</t>
  </si>
  <si>
    <t>Línea Base</t>
  </si>
  <si>
    <t>Metas</t>
  </si>
  <si>
    <t>Actividad</t>
  </si>
  <si>
    <t>Entregable</t>
  </si>
  <si>
    <t>Dependencia Responsable</t>
  </si>
  <si>
    <t>Política del MIPG asociada</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</si>
  <si>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</si>
  <si>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</si>
  <si>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</si>
  <si>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</si>
  <si>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</si>
  <si>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</si>
  <si>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</si>
  <si>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</si>
  <si>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</si>
  <si>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</si>
  <si>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</si>
  <si>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</si>
  <si>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Objetivo Estratégico</t>
  </si>
  <si>
    <t>NOMBRE</t>
  </si>
  <si>
    <t>Iniciativa Estratégica</t>
  </si>
  <si>
    <t>Dimensión MIPGN</t>
  </si>
  <si>
    <t>Proceso SIGC Entidad</t>
  </si>
  <si>
    <t>Meta de la Actividad</t>
  </si>
  <si>
    <t>-</t>
  </si>
  <si>
    <t>Incrementar la credibilidad institucional de la PGN como una entidad referente por su actuación anticipatoria y vital para la efectiva gestión pública</t>
  </si>
  <si>
    <t>Por Definir</t>
  </si>
  <si>
    <t xml:space="preserve">(No.) Nivel de confianza generado por la PGN en el estudio Panel Opinión (líderes de opinión) </t>
  </si>
  <si>
    <t xml:space="preserve">(%) Nivel de satisfacción de la ciudadanía sobre los servicios prestados por la PGN </t>
  </si>
  <si>
    <t xml:space="preserve">(%) Nivel de satisfacción de las entidades públicas sobre los servicios prestados por la PGN </t>
  </si>
  <si>
    <t>Contribuir a la garantía efectiva de derechos y preservación del patrimonio público</t>
  </si>
  <si>
    <t>(%) Ahorro sobre pretensiones contra el Estado en la que interviene la PGN</t>
  </si>
  <si>
    <t>(%) Sentencias confirmadas por la Jurisdicción contenciosa administrativa</t>
  </si>
  <si>
    <t>Consolidar el trabajo colaborativo de las tres funciones misionales teniendo como enfoque la creación de valor para tener una actuación más anticipatoria y prestar un servicio de calidad a los ciudadanos</t>
  </si>
  <si>
    <t>(%) Actividades institucionales realizadas para el trabajo colaborativo de las dependencias misionales.</t>
  </si>
  <si>
    <t>N.D</t>
  </si>
  <si>
    <t>(%) Acciones preventivas y disciplinarias acogidas por los operadores misionales en relación con el SGR</t>
  </si>
  <si>
    <t>(%) Casos preventivos realizados por oferta.</t>
  </si>
  <si>
    <t>(%) Procesos fallados y ejecutoriados en la PGN en las principales temáticas que se abordan desde la función disciplinaria</t>
  </si>
  <si>
    <t>(%) Cumplimiento anual del Plan decenal del Ministerio Público (PGN, Defensoría del Pueblo y personería)</t>
  </si>
  <si>
    <t>(%) Convenios de cooperación con otras entidades u organismos ejecutados</t>
  </si>
  <si>
    <t>Acercar la PGN a la ciudadanía para el reconocimiento de su propósito misional</t>
  </si>
  <si>
    <t>(%) Nivel de satisfacción del proceso de rendición de cuentas de la PGN</t>
  </si>
  <si>
    <t>Promedio del nivel de satisfacción
 de los eventos de rendición
 de cuentas de la PGN</t>
  </si>
  <si>
    <t xml:space="preserve">(No.) Nivel de ITA para la PGN </t>
  </si>
  <si>
    <t>(%) Nivel de calificación del INTEGRA para la PGN</t>
  </si>
  <si>
    <t>60% - 70%</t>
  </si>
  <si>
    <t>70% - 80%</t>
  </si>
  <si>
    <t>Consolidar y apropiar el modelo de gestión del conocimiento y la innovación para incrementar la productividad institucional y adaptarse a los cambios del entorno</t>
  </si>
  <si>
    <t>(%) Consolidación del modelo de gestión del conocimiento</t>
  </si>
  <si>
    <t>Calificación FURAG de la Gestión de la entidad</t>
  </si>
  <si>
    <t>(No.) Índice de percepción sobre acciones realizadas por la PGN en el ciclo de vida del servidor público</t>
  </si>
  <si>
    <t>(%) Implementación del plan de incentivos</t>
  </si>
  <si>
    <t>(%) Implementación del Plan Institucional de Capacitación (PIC)</t>
  </si>
  <si>
    <t xml:space="preserve">N.A. </t>
  </si>
  <si>
    <t>Nivel de satisfacción respecto a las capacitaciones incluidas en el PIC</t>
  </si>
  <si>
    <t>N.D.</t>
  </si>
  <si>
    <t>Implementar el modelo de direccionamiento estratégico basado en riesgos de la gestión pública para contribuir al alcance de resultados y efectos institucionales.</t>
  </si>
  <si>
    <t>Asegurar la disponibilidad de soluciones tecnológicas para funcionarios y grupos de interés que faciliten la prestación y actualización de los servicios de la PGN</t>
  </si>
  <si>
    <t>(%) Disponibilidad de las soluciones tecnológicas de la PGN</t>
  </si>
  <si>
    <t>(%) Planes de entrenamiento para el uso y apropiación de soluciones tecnológicas.</t>
  </si>
  <si>
    <t>(%) Renovación de las soluciones tecnológicas usadas en la PGN</t>
  </si>
  <si>
    <t>(No.) Promedio de tiempo de respuesta frente a solicitudes relacionadas con soluciones tecnológicas usadas en la PGN</t>
  </si>
  <si>
    <t>(No.) Promedio de días empleados para la gestión precontractual en procesos de licitación pública</t>
  </si>
  <si>
    <t>(No.) Modificaciones al Plan Anual de Adquisiciones (PAA)</t>
  </si>
  <si>
    <t xml:space="preserve">(%) Ejecución presupuestal </t>
  </si>
  <si>
    <t>(%) Insumos físicos entregados dentro de los tiempos planeados</t>
  </si>
  <si>
    <t>Fortalecer la gestión documental para acceder oportunamente a la información producida institucionalmente</t>
  </si>
  <si>
    <t>(%) Dependencias de la PGN que completan el proceso de gestión documental anualmente</t>
  </si>
  <si>
    <t>(No.) Servidores públicos de la PGN capacitados en apropiación de la gestión documental</t>
  </si>
  <si>
    <t>Sumatoria de Servidores públicos de la PGN capacitados en apropiación de la gestión documental.</t>
  </si>
  <si>
    <t xml:space="preserve">PERSPECTIVA </t>
  </si>
  <si>
    <t>SOCIEDAD ESTADO</t>
  </si>
  <si>
    <t xml:space="preserve"> (%) Credibilidad institucional de la PGN </t>
  </si>
  <si>
    <t>(N° de ciudadanos encuestados que tienen credibilidad en la PGN/ Total de ciudadanos encuestados)*100</t>
  </si>
  <si>
    <t>ANUAL</t>
  </si>
  <si>
    <t>POR DEFINIR</t>
  </si>
  <si>
    <t>PORCENTUAL</t>
  </si>
  <si>
    <t>CENTRAL</t>
  </si>
  <si>
    <t>REGIONAL</t>
  </si>
  <si>
    <t xml:space="preserve">PROVINCIAL </t>
  </si>
  <si>
    <t>Aumentar la satisfacción de la población en Colombia y de las entidades públicas respecto a los servicios que presta la PGN mediante su actuación cercana, oportuna, transparente e íntegra</t>
  </si>
  <si>
    <t>(N° de ciudadanos encuestados satisfechos con  los servicios prestados por la PGN/ Total de ciudadanos encuestados)*100</t>
  </si>
  <si>
    <t>M ISIONAL</t>
  </si>
  <si>
    <t>CAPACIDADES INSTITUCIONALES</t>
  </si>
  <si>
    <t>(%) Consolidación del modelo de direccionamiento estratégico</t>
  </si>
  <si>
    <t>RECURSOS FÍSICOS Y FINANCIEROS</t>
  </si>
  <si>
    <t>SEMESTRAL</t>
  </si>
  <si>
    <t>(N° Actividades institucionales ejecutadas para el trabajo colaborativo en el PAI/ Total de Actividades institucionales definidas para el trabajo colaborativo en el PAI de la PGN)*100</t>
  </si>
  <si>
    <t>(promedio de cumplimiento anual de los indicadores del Plan decenal de Ministerio Publico)</t>
  </si>
  <si>
    <t>PROMEDIO PORCENTUAL</t>
  </si>
  <si>
    <t>N.A</t>
  </si>
  <si>
    <t>(convenios de cooperación con otras entidades u organismos ejecutados/ convenios de cooperación con otras entidades u organismos proyectados)*100</t>
  </si>
  <si>
    <t>TRIMESTRAL</t>
  </si>
  <si>
    <t>CALIFICACION INTEGRA</t>
  </si>
  <si>
    <t>CALIFICACION ITA</t>
  </si>
  <si>
    <t>NUMERO</t>
  </si>
  <si>
    <t>(Total de insumos entregados a tiempo/ Total de insumos entregados) *100</t>
  </si>
  <si>
    <t>(Presupuesto ejecutado/Presupuesto programado aprobado)*100</t>
  </si>
  <si>
    <t>sumatoria de modificaciones del PAA</t>
  </si>
  <si>
    <t>PROMEDIO</t>
  </si>
  <si>
    <t>(Total de planes de entrenamiento ejecutados/ Total de planes de entrenamiento programados)*100</t>
  </si>
  <si>
    <t>E(%de implementación en cada componente)</t>
  </si>
  <si>
    <t>1. Promedio de la satisfacción sobre la pertinencia de las capacitaciones del PIC
2. Promedio de la satisfacción sobre la calidad de las capacitaciones del PIC
3. Promedio de la satisfacción sobre la oportunidad de las capacitaciones del PIC</t>
  </si>
  <si>
    <t>(Actividades del PIC implementadas/ Actividades del PIC )*100</t>
  </si>
  <si>
    <t>(Actividades del plan de incentivos implementados/ Actividades del plan de incentivos )*100</t>
  </si>
  <si>
    <t>1.Promedio nivel de adecuación de los procesos de vinculación
2. Promedio nivel de adecuación de los incentivos para el desempeño
3. Promedio nivel de adecuación de los programas para el retiro</t>
  </si>
  <si>
    <t>Calificación FURAG</t>
  </si>
  <si>
    <t>Implementación del plan de descongestión de los procesos disciplinarios</t>
  </si>
  <si>
    <t xml:space="preserve">Promocionar alianzas con organismos internacionales </t>
  </si>
  <si>
    <t xml:space="preserve">Fortalecer estrategia para la gestion documental y la información, contemplando la fuente de producción de información  y el proceso de almacenamiento y consulta </t>
  </si>
  <si>
    <t>x</t>
  </si>
  <si>
    <t>UGII</t>
  </si>
  <si>
    <t>Implementar Modelo de Atención al Ciudadano</t>
  </si>
  <si>
    <t>Actualización constante de la plataforma de equipos informáticos y aseguramiento del acceso a este recurso en toda la Entidad</t>
  </si>
  <si>
    <t>X</t>
  </si>
  <si>
    <t>Mejoramiento de las condiciones y la infraestructura tecnológica para soportar el funcionamiento adecuado de los diferentes sistemas</t>
  </si>
  <si>
    <t>Fortalecimiento del proceso de contratación de bienes y servicios de la entidad</t>
  </si>
  <si>
    <t xml:space="preserve">Construcción e implementación de una estrategia institucional basada en el  buen uso de la información para su reporte, análisis y procesamiento </t>
  </si>
  <si>
    <t xml:space="preserve">Fortalecimiento del IEMP para la consolidación del proceso de formación, capacitación e investigación aplicada   </t>
  </si>
  <si>
    <t>Apropiación del conocimiento generado en la entidad por parte de los servidores</t>
  </si>
  <si>
    <t>Rediseño de la estructura organizacional para la alineación de necesidades, perfiles y capacidades</t>
  </si>
  <si>
    <t xml:space="preserve">Optimización del ciclo de vida del servidor público de la PGN </t>
  </si>
  <si>
    <t>Consolidación del proceso de gestión del cambio adelantado por la PGN mediante la efectiva comunicación institucional  y otras actividades</t>
  </si>
  <si>
    <t>Fortalecimiento de la coordinación y articulación de todas las áreas y del nivel central y las regiones</t>
  </si>
  <si>
    <t>Desarrollo del Programa de Direccionamiento Estratégico</t>
  </si>
  <si>
    <t>Afianzamiento de la cultura de la planeación institucional</t>
  </si>
  <si>
    <t>Operación del Direccionamiento Estratégico</t>
  </si>
  <si>
    <t>Implementación del nuevo código disciplinario y las modificaciones normativas recientes</t>
  </si>
  <si>
    <t>Fortalecimiento y mejoramiento del sistema y modelo preventivo</t>
  </si>
  <si>
    <t>Atención misional prioritaria a los siguientes temas: i) inclusión y enfoque diferencial (género y étnico), ii) NNA, iii) medio ambiente, iv) educación, v) juventud, vi) ética pública, vii) participación democrática y proceso electoral, viii) salud y ix) víctimas.</t>
  </si>
  <si>
    <t>Unificación de criterio para la articulación misional y temática entre las diferentes dependencias de la entidad</t>
  </si>
  <si>
    <t>Mejoramiento (focalización) de la función de intervención en temas prioritarios logrando la igualdad efectiva de las partes implicadas</t>
  </si>
  <si>
    <t>Fortalecimiento del control preventivo y disciplinario sobre los órganos y actores del Sistema General de Regalías (SGR) en el uso eficaz y eficiente de los recursos</t>
  </si>
  <si>
    <t xml:space="preserve"> Consolidar el gerenciamiento del talento humano para incentivar el cumplimiento de las funciones institucionales en cada área de la entidad</t>
  </si>
  <si>
    <t>Afianzar la articulación interinstitucional del Ministerio Público y otras entidades del Estado para prestar una oferta de servicios integrada y oportuna a la ciudadanía</t>
  </si>
  <si>
    <t>Consolidar el gerenciamiento del talento humano para incentivar el cumplimiento de las funciones institucionales en cada área de la entidad</t>
  </si>
  <si>
    <t>Mejorar la planificación administrativa y financiera para el suministro oportuno y adecuado de bienes y servicios institucionales</t>
  </si>
  <si>
    <t>(%) de Acciones judiciales presentadas sobre derechos vulnerados priorizados en la planeación estratégica de la PGN ante las autoridades correspondientes</t>
  </si>
  <si>
    <t>(%) Nivel de satisfacción sobre la oferta de servicios del Ministerio Público</t>
  </si>
  <si>
    <t>(N° de entidades públicas  encuestadas satisfechos  con  los servicios prestados por la PGN/ Total de entidades públicas encuestados)*100</t>
  </si>
  <si>
    <t>(Acciones judiciales presentadas por los derechos priorizados en la planeación estratégica / Acciones judiciales presentadas por tipo de derechos ante las autoridades correspondientes)*100</t>
  </si>
  <si>
    <t>(N° Casos preventivos realizados por oficio/ Total de casos preventivos realizados)*100</t>
  </si>
  <si>
    <t>(N° procesos resueltos en las tematicas juridicas insatisfechas/ Total de procesos resueltos en la PGN)*100</t>
  </si>
  <si>
    <t>(%) Actividades institucionales realizadas para fomentar la cultura organizacional.</t>
  </si>
  <si>
    <t>(%) Implementación del modelo de liderazgo y cultura</t>
  </si>
  <si>
    <t>DIAGNOSTICO DE POBLACION OBJETVO
CRONOGRAMA DE CAPACITACION 
CAPACITACIONES VIRTUALES A FUNCIONARIOS DE PERSONERIA,  DEFENSORIA Y PROCURADURIA EN EL NUEVO CODIGO DISCILPLINARIO
FORO PARA INTERCAMBIO DE EXPERIENCIA Y ENTREGA DE CERTIFICADOS
CAPACITACIONES VIRTUALES A FUNCIONARIOS DE PROCURADURIA, PERSONERIA Y  DEFENSORIA EN NORMATIVIDAD PREVENTIVA
FORO PARA INTERCAMBIO DE EXPERIENCIA Y ENTREGA DE CERTIFICADOS</t>
  </si>
  <si>
    <t>10%
10%
30%
10%
30%
10%</t>
  </si>
  <si>
    <t>INFORME
CRONOGRAMA
LISTADO ASISTENCIA A CAPACITACIONES
LISTADO ENTREGA DE CERTIFICADOS
LISTADO ASISTENCIA A CAPACITACIONES
LISTADO ENTREGA DE CERTIFICADOS</t>
  </si>
  <si>
    <t xml:space="preserve"> DIAGNOSTICO INICIAL DE INSTITUCIONES EDUCATIVAS Y ESTUDIANTES A CAPACITAR 
 DISEÑO DEL MATERIAL DIDACTICO CON LA INFORMACION DE DEMOCRACIA COLOMBIANA Y FUNCIONES DE LAS ENTIDADES PUBLICAS 
 JORNADAS DE CAPACITACION VIRTUAL  Y PRESENCIAL A LOS ESTUDIANTES  
 ACTIVIDAD DE CIERRE EN CONJUNTO CON LA GOBERNACION CON UN COLEGIO PARA CLAUSURA DE ACTIVIDADES 
 INFORME FINAL DEL PROYECTO, PARA QUE SEA REPRODUCIBLE Y ESCALABLE  </t>
  </si>
  <si>
    <t>10%
20%
30%
20%
20%</t>
  </si>
  <si>
    <t>BASE DE DATOS COLEGIOS Y ESTUDIANTES
MEMORIAS
LISTADO DE ASISTENCIA ESTUDIANTES CAPACITADOS
ACTIVIDAD DE CIERRE
INFORME FINAL DE PROYECTO</t>
  </si>
  <si>
    <t>CENTRO ORIENTE</t>
  </si>
  <si>
    <t>10%
10%
3%
10%
10%
5%
5%
7%
10%
20%
10%</t>
  </si>
  <si>
    <t>Modelo pedagógico actualizado y apropiado
Red de formadores y de investigadores del IEMP fortalecida
Unidad de información consolidada
Programa de investigación del Ministerio Público
investigaciones ejecutadas
Propuesta de articulación al modelo de gestión
Modelo de investigación aplicada con enfoque de innovación 
sistema antiplagio y de defensa y protección de derechos de autor en ejecución 
Un tomo de la colección publicado
Creación de estrategia comercial 
Campus virtual</t>
  </si>
  <si>
    <t>10%
70%
10%
10%</t>
  </si>
  <si>
    <t>PIC actualizado
Informe de avance PIC implementado
"Matriz mensual de seguimiento
Documento con evaluación del PIC y recomendaciones"
Documento sobre las brechas de capital humano del IEMP para la transformación digital.</t>
  </si>
  <si>
    <t>Formular una estrategia para identificar las necesidades de asistencia técnica, sensibilización o desarrollos de analítica por parte de las áreas de la PGN
Implementar la estrategia de identificación de necesidades
Priorizar y seleccionar los proyectos para atender las necesidades identificadas
Diseñar y ejecutar los proyectos seleccionados</t>
  </si>
  <si>
    <t>10%
20%
30%
40%</t>
  </si>
  <si>
    <t>Documento Estrategia para identificar las necesidades
Informe con las necesidades identificadas
Informe detallado sobre los proyectos priorizados
Informe de avance en la ejecución de los proyectos seleccionados</t>
  </si>
  <si>
    <t>40%
30%
30%
100%</t>
  </si>
  <si>
    <t xml:space="preserve">PROCURADURIA PRIMERA DELEGADA PARA LA CONTRATACION ESTATAL </t>
  </si>
  <si>
    <t>10%
10%
10%
10%
10%
10%
10%
10%
10%
10%</t>
  </si>
  <si>
    <t>OFICIO DE SOLICITUD Y ANALISIS DE CARGAS LABORALES
"AUTOS DE REMISION POR COMPETENCIA
BITACORA DE TRABAJO Y SEGUIMIENTO"
"LISTA CONTROL DE TERMINOS DEL SIM
BITACORA DE TRABAJO Y SEGUIMIENTO"
BITACORA DE TRABAJO Y SEGUIMIENTO
BITACORA DE TRABAJO Y SEGUIMIENTO
BITACORA DE TRABAJO Y SEGUIMIENTO
FICHAS DE SEGUIMIENTO PROBATORIO
CONTROL DE REPARTO
NUMERO DE AUTOS DE CITACION A AUDIENCIA EN EL TRIMESTRE
ACTA DE REUNION Y ESTRATEGIA</t>
  </si>
  <si>
    <t>10%
30%
40%
20%</t>
  </si>
  <si>
    <t xml:space="preserve">Documento con la Estrategia  diseñada 
Documento con la Estrategia  diseñada 
Documento con memorias del espacio realizado 
Informe elaborado 
Informe elaborado </t>
  </si>
  <si>
    <t>PROCURADURIA SEGUNDA DELEGADA ANTE CONSEJO DE ESTADO</t>
  </si>
  <si>
    <t>CONCEPTOS
CONCEPTOS
AUTO Y CERTIFICACIÓN
OFICIOS</t>
  </si>
  <si>
    <t>PROCURADURÍA SEGUNDA DELEGADA PARA LA INVESTIGACIÓN Y JUZGAMIENTO PENAL</t>
  </si>
  <si>
    <t>50%
50%</t>
  </si>
  <si>
    <t xml:space="preserve">INFORME TRIMESTRAL DE AVANCES
REVISIÓN DE CARGAS INTERNAS </t>
  </si>
  <si>
    <t xml:space="preserve">CAPACITACIÓN </t>
  </si>
  <si>
    <t xml:space="preserve">MEMORIAS DE LA CAPACITACIÓN </t>
  </si>
  <si>
    <t>ESTUDIO DE CARGAS LABORALES INTERNO</t>
  </si>
  <si>
    <t>ACTA DE ESTUDIO. OBJETIVO: Es fundamental separar los procesos de intervención de los disciplinarios y asignar funcionarios  a cada sección de manera exclusiva</t>
  </si>
  <si>
    <t>Definición estrategia intervención ante la JEP
Creación de bases de datos que permitan consolidar las líneas de intervención y el seguimiento de los casos 
Creación de un comité técnico  para el análisis de los casos relevantes  o estrategias 
Realizar investigaciones académicas que integren distintos puntos de vista interdisciplinarios</t>
  </si>
  <si>
    <t>40%
10%
20%
30%</t>
  </si>
  <si>
    <t xml:space="preserve">Documento con líneas de acción de intervención
Informes semestrales de avance de la creación de la base de datos
Documento de funciones del comité técnico aprobado
Dos documentos de investigación </t>
  </si>
  <si>
    <t xml:space="preserve">Base de datos. con el registro  de  régimenes de condicionalidad revisados en el periodo a reportar 
Base de datos. Con el registro de CCCP  revisados y el concepto emitido en el periodo a reportar </t>
  </si>
  <si>
    <t>Presentar ante la autoridad competente una política de protección integral de víctimas 
Definir los mecanismos de justicia dialógica y restaurativa
Elaboración de documentos para solicitar creación de nuevos macrocasos 
Elaborar el instrumento para el planteamiento de Trabajos, obras y actividades con contenido reparador (TOAR)
Implementar el plan de asesorías para acreditación y  seguimiento a la misma de acuerdo con cronograma establecido con ARN</t>
  </si>
  <si>
    <t>20%
20%
10%
20%
30%</t>
  </si>
  <si>
    <t>Política de protección integral hacia las víctimas  que definas  líneas de acción para activar las vías de protección
Documento de justicia dialógica y restaurativa
Oficios de solicitud de creación de nuevos macro casos
Un documento de Instrumento para el planteamiento de Trabajos, obras y actividades con contenido reparador (TOAR)
Informes trimestrales de asesorías realizadas en territorio, encuestas de satisfacción y total de víctimas acreditadas</t>
  </si>
  <si>
    <t xml:space="preserve">Actas de reunión con resumen de casos
Índice temático de las decisiones proferidas por la Sala
Documentos resumen de las reformas </t>
  </si>
  <si>
    <t>10%
20%
40%
30%</t>
  </si>
  <si>
    <t>Entrega de acta contentiva de las actividades de investigación realizadas
Documento contentivo de la estructura del trabajo investigativo
Entrega para revisión y aprobación de las fichas jurisprudenciales
Entrega del documento definitivo contentivo de las fichas jurisprudenciales</t>
  </si>
  <si>
    <t>PROCURADURIA CUARTA DELEGADA PARA LA INVESTIGACIÓN Y JUZGAMEINTO PENAL</t>
  </si>
  <si>
    <t>20%
20%
20%
20%
20%</t>
  </si>
  <si>
    <t>PROCURADURIAS SEGUNDA, TECERA Y CUARTA DELEGADA PARA LA INVESTIGACIÓN Y JUZGAMEINTO PENAL</t>
  </si>
  <si>
    <t>A1 REMISIÓN DE INFORMACIÓN MENSUAL DE AVANCES EN SISTEMAS DE INFORMACIÓN</t>
  </si>
  <si>
    <t>CORREOS ELECTRÓNICOS DE AVANCES MENSUALES</t>
  </si>
  <si>
    <t xml:space="preserve">Ajustar la metodología actual para implementar en la dependencia el uso del Sigdea para la gestión documental </t>
  </si>
  <si>
    <t>Documento que certifica que el Jefe de la dependencia cuenta con el certificado de la firma digital</t>
  </si>
  <si>
    <t>1- ESTA 2021</t>
  </si>
  <si>
    <t>Acta de reunión con los funcionarios de la Delegada para establecer los temas que se llevarán a cabo.
Presentación en power point
Correo de invitación a participar en la convocatoria dirigido a los funcionarios de la Procuraduría General de la Nación
Constancia de asistencia de los funcionarios de la Procuraduría General de la Nación a las capacitaciones</t>
  </si>
  <si>
    <t>Mesa desarrollada
Pactos
Comunicado externo
Documento diagnóstico
Diagnóstico
Diagnóstico
Espacios de socialización y diálogo</t>
  </si>
  <si>
    <t>FORMULACIÓN ESQUEMA DE ATENCIÓN DIFERENCIAL PARA LAS REDES DEPARTAMENTALES DE APOYO A LAS VEEDURÍAS
GUIA PARA LA FUNCIÓN PREVENTIVA DE LAS PERSONERÍAS MUNICIPALES
SEGUIMIENTO PREVENTIVO AL MODELO INTEGRADO DE PLANEACIÓN Y GESTIÓN MIPG
Prevención de riesgos en la contratación pública: Capacitación de la Procuraduría General de la Nación y Unidades de Control en procedimientos de contratación pública y buenas prácticas GESI</t>
  </si>
  <si>
    <t>8%
8%
9%
8%
8%
9%
8%
8%
9%
12%
13%</t>
  </si>
  <si>
    <t xml:space="preserve">Estrategia de capacitaciones para los funcionarios adscritos a la Delegada para Asuntos Étnicos. Las capacitaciones estarán relacionadas con  los ejes temáticos contemplados en la política preventiva para la promoción, protección y defensa de los pueblos étnicos (adoptada mediante resolución 1073 de 2019)
Instrumentalización de la política preventiva para la promoción, protección y defensa de los pueblos étnicos establecida e implementada mediante Resolución 1073 de 2019. </t>
  </si>
  <si>
    <t>Actas de capacitaciones 
Informe de cumplimiento</t>
  </si>
  <si>
    <t xml:space="preserve">Diseñar una metodología de seguimiento a los términos establecidos para dar tramite a los asuntos asignados a la Delegada para Asuntos Étnicos, así como para la eficaz actualización y depuración de los sistemas de información. 
Implementar la metodología diseñada con el fin de realizar seguimiento al buen uso de los sistemas de información </t>
  </si>
  <si>
    <t xml:space="preserve">Documento metodológico 
Informe de seguimiento </t>
  </si>
  <si>
    <t>Oficio enviado a la Oficina de Planeación
Informe detallado
Informe detallado
Proyectos de providencias
Informe detallado
Proyectos de providencias</t>
  </si>
  <si>
    <t>Correo electrónico
Cronograma de encuentros
Informe detallado
Acta de asistencia
 Proyectos de providencias</t>
  </si>
  <si>
    <t>PENSIONES</t>
  </si>
  <si>
    <t>MESA DE TRABAJO (12) ACCIÓN DE SEGUIMIENTO CETIL
REVISIÓN DE REPUESTAS (12) ACCIÓN DE SEGUIMIENTO CETIL
INFORME ACCIÓN DE SEGUIMIENTO CETIL
MESA DE TRABAJO (44) TECNICA COLPENSIONES
REVISIÓN DE REPUESTAS (44) TECNICA COLPENSIONES
INFORME (4) TECNICA COLPENSIONES</t>
  </si>
  <si>
    <t>12 ACTA
12 ACTA
1 INFORME FINAL
44 ACTA
44 ACTA
4 INFORME FINAL TIMESTRAL</t>
  </si>
  <si>
    <t>50%
30%
20%
40%
40%
20%</t>
  </si>
  <si>
    <t xml:space="preserve">DELEGADA PARA LA SALUD, LA PROTECCION SOCIAL Y EL TRABAJO DECENTE </t>
  </si>
  <si>
    <t>20%
40%
40%</t>
  </si>
  <si>
    <t>SEGUIMIENTO A LA SENTENCIA T-760 DE 2008
Seguimiento PAE- San Andres y Providencia 
Seguimiento implementación de la Ley Jacobo
seguimiento Ley 1566 de 2012</t>
  </si>
  <si>
    <t>25%
25%
25%
25%</t>
  </si>
  <si>
    <t>Planeación de encuentros territoriales en las zonas priorizadas con temáticas en minería, hidrocarburos y catastro multipropósito  y su incidencia en la restitución de tierras.
Realizar 1 encuentro nacional de procuradores judiciales
Realizar 5 encuentros territoriales de Procuradores Judiciales, Entidades ordenadas y Jueces de Restitución de Tierras para  el fortalecimiento técnico en la intervención judicial en los procesos de restitución de tierras y derechos territoriales étnicos .
Documento a la institucionalidad con conclusiones, avances y recomendaciones resultado de los Encuentros.
Acompañamiento de la Procuraduría delegada para la coordinación y articulación interinstitucional en aquellos casos que requieren la convergencia de más de una institución para el cumplimiento de la orden judicial correspondiente (VIA LEY 1448 de 2011- ruta individual)
Acompañamiento de la Procuraduría delegada para la coordinación y articulación interinstitucional en máximo 5 casos emblemáticos que requieren la convergencia de más de una institución para el cumplimiento de la orden judicial correspondiente,( VIA decretos leyes 4633, 4634 y 4635- ruta colectiva)
Seguimiento y Monitoreo al componente de seguridad</t>
  </si>
  <si>
    <t>15%
30%
30%
25%
40%
40%
15%</t>
  </si>
  <si>
    <t xml:space="preserve">10%
30%
20%
10%
30%
</t>
  </si>
  <si>
    <t>ACTAS DE REUNION E INSUMOS
DOCUMENTO-GUIA PREVENTIVA
FORMULACION Y REALIZACION DE TALLERES (1 NACIONAL Y 5 TERRITORIALES).    FUNCIONARIOS DELEGADA CAPACITADOS   
INFORME DE SEGUIMIENTO 
USO DE REPORTES DE LOS TABLEROS DE CONTROL SEMESTRALES 
SOLICITUDES A LA UGGI DE ACCIONES DE MEJORA</t>
  </si>
  <si>
    <t xml:space="preserve">Solicitud de los informes con incidencia disciplinaria presentados por los procuradores judiciales de restitución de tierras, con ocasión del incumplimiento de órdenes judiciales-posfallo-, así como los registros de dichas actuaciones al grupo SIM.  
Consolidación de informes con incidencia disciplinaria, presentados por los procuradores judiciales de restitución de tierras.
Realizar informe de diagnóstico de las compulsas de copias realizadas por los Procuradores Judiciales de restitución de tierras a los funcionarios con competencia disciplinaria en cada caso. 
Formulación de guía para la elaboración de  informes con incidencia disciplinaria
Aprobación de la guía y socialización con los procuradores judiciales de Restitución de Tierras </t>
  </si>
  <si>
    <t>15%
15%
10%
40%
20%</t>
  </si>
  <si>
    <t xml:space="preserve">Requerimientos a Procuradores Judiciales de Restitución de Tierras
Matriz de informes con incidencia disciplinaria en incumplimiento de ordenes judiciales-posfallo-
Informe
Documento guía para la elaboración de informes con incidencia disciplinaria por el incumplimiento de ordenes judiciales en casos pendientes de posfallo
Memorando </t>
  </si>
  <si>
    <t>Sensibilizar y capacitar a los funcionarios de la PGN en el Sistema de Control Interno, con el fin de mejorar la gestión y alcanzar el cumplimiento de los objetivos institucionales.
Socializar las responsabilidades de las diferentes instancias en la aplicación de las Líneas de Defensa.
Dotar a los funcionarios de la PGN de herramientas que les permitan identificar oportunamente las situaciones que puedan afectar el cumplimiento de los objetivos de su proceso, a través de la difusión de los componentes del Modelo Estándar de Control Interno - MECI.</t>
  </si>
  <si>
    <t>33%
33%
34%</t>
  </si>
  <si>
    <t>OFICINA DE PLANEACION</t>
  </si>
  <si>
    <t xml:space="preserve">Realizar seguimiento del  plan de acción para el fortalecimiento de la  implementación del MIPGN.
Formular una estrategia para fortalecer el cumplimiento de la Resolución 016 de 2021 mediante la consolidación de las seccionales de la PGN
Implementar una estrategia para fortalecer el cumplimiento de la Resolución 016 de 2021
Formular una estrategia de sensibilización para el uso del Sistema de Información Strategos
Implementar estrategia de sensibilización para el uso del Sistema de Información Strategos
Diseñar la estrategia de sensibilización y acompañamiento para el incentivar el uso del Sistema Misional del SIM a nivel Nacional
Implementar la estrategia de sensibilización y acompañamiento del SIM
Monitorear y hacer seguimiento la actualización del Sistema Misional SIM
</t>
  </si>
  <si>
    <t>Diseñar y Actualizar los instrumentos y herramientas de planeación estratégica en el SGC
Formular el PAAC de la PGN 2022 fortaleciendo las actividades de transparencia y participación ciudadana
Acompañar la formulación del PAI de la PGN 2023 bajo la metodología de planeación basada en riesgos
Formular indicadores estratégicos para la correcta medición de objetivos
Diseñar la campaña de sensibilización de la planeación estratégica de la PGN basada en riesgos
Implementar  la campaña de sensibilización de la planeación estratégica de la PGN basada en riesgos
Realizar y socializar los informes de ejecución del PEI y PAI para la vigencia 2022
Realizar y socializar los informes de ejecución del PAAC para la vigencia 2022
Formular la medología de análisis de información misional para la toma de decisiones</t>
  </si>
  <si>
    <t xml:space="preserve">19 Caracterizaciones de proceso actualizadas
Hojas de vida de indicadores de los 19 procesos 
Matriz de Riesgos de los 19 procesos.
Plan de acción para Fortalecimiento del MIPGN - Herramienta de medición del MIPGN
Instrumentos y documentos de planeación estratégica formulados, actualizados e incluidos en el SGC 
 Documento PAAC Formulado y aprobado 
 Borrador del PAI de la PGN 2023 
 Hojas de Vida del indicador 
 Documento de diseño de la campaña de sensibilización 
 Informe de ejecución de la campaña de sensibilización 
 4 Informes de ejecución del PEI y PAI trimestrales 
 3 Informes de ejecución del PAAC cuatrimestrales 
 Metodología de seguimiento al sistema de información a la gestión misiona </t>
  </si>
  <si>
    <t>OFICINA DE PLANEACIÓN</t>
  </si>
  <si>
    <t>Estandarizar el proceso para dar respuesta oportuna de los derechos de petición
Diseñar el plan de descongestión en derechos de petición para dar respuesta oportuna</t>
  </si>
  <si>
    <t xml:space="preserve">Procedimiento, formatos actualizados en el SGC 
 Plan de descongestión formulado de derechos de petición </t>
  </si>
  <si>
    <t>Planear  una campaña de sensibilización  que le permita a los jefes una apropiación de herramientas para realizar una calificación de servicios y/o un seguimiento al desempeño de forma objetiva
Implementar una estrategia de comunicación clara y sencilla que facilite el cumplimiento del objetivo de la campaña de sensibilización
Reforzar la fase de sostenimiento y recordación de la campaña en el segundo trimestre del año
Realizar una reingeniería a los últimos tres concursos, a través de método FODA , con el objeto de aplicar lo pertinente a próximo concurso de méritos.
Cargar en los expedientes de calificación de servicios  creados en el SIGDEA las calificaciones de servicios parciales, anuales y ponderados correspondientes a las anualidades 2019-2020 y 2020-2021</t>
  </si>
  <si>
    <t>30%
15%
15%
30%
10%</t>
  </si>
  <si>
    <t>Documento explicativo (fases de expectativa, de lanzamiento, sostenimiento y recordación
* Piezas gráficas
* Sensibilizaciones
* Cartilla guía
* Piezas audiovisuales
Informe
Expedientes actualizados</t>
  </si>
  <si>
    <t>"Realizar diagnóstico de necesidades informáticas por proceso??????
Siguiendo las prácticas de normalización y estandarización de los datos en el dominio de información y con base en el ejercicio de AE, la actividad inicia con la identificación del mapa de procesos de la entidad y sus necesidades desde el ámbito informático, estableciendo estrategias que clasifiquen los sistemas de información como fuente única de datos, integrando dichos procesos mediante soluciones modulares, interoperables y efectivas que habiliten y faciliten la gestión de la entidad en todos sus niveles. en esta actividad también se contempla un assesment o levantamiento de los sistemas de información actuales. en las necesidades también se incluyen solicitudes o requerimientos de interoperabilidad con otras entidades."
Vista Primer Nivel de los Sistemas de Información (Arquitectura Actual). En esta actividad se da continuidad al assesment en el cual se muestren visualmente la comunicación entre los sistemas de información y los principales servicios que usan unos de otros, con sus clasificaciones: Sistemas misionales, Sistemas administrativos, financieros y de apoyo, Portales web, Sistemas de direccionamiento, mensajería y correo electrónico, gestores de archivos, entre otros.
Diseño de la arquitectura objetivo de los sistemas de información donde se oficializa el framework a utilizar por la entidad en las diferentes capas que componen el sistema (persistencia, negocio y presentación – integración en los casos donde se requieran).
Con base a la estrategia establecida, arquitectura objetivo, framework definido y las necesidades identificadas en el primer punto, se establece el plan de acción para la adquisición, construcción y/o ajuste de los sistemas de información. 
Seguimiento de Proyectos en términos de calidad, alcance, costos y tiempo. En esta actividad se contemplan las fases de construcción del sistema de información, incluyendo las pruebas tanto funcionales como no funcionales, su implementación-despliegue y la documentación asociada a cada etapa (Se incluyen manuales de usuario, técnicos, de operación y arquitectura).
Uso y Apropiación de los sistemas de información desarrollados e implementados.
Gestión del Cambio y Control de versionamiento de Sist-Inf.</t>
  </si>
  <si>
    <t>10%
10%
10%
15%
35%
10%
10%</t>
  </si>
  <si>
    <t>Documento de identificación de necesidades. Directorio Detallado de Sistemas de Información y Servicios TI.
Diagrama de integración entre sistemas internos, diagrama de interoperabilidad actual con otras entidades.
"Diagramas de Arquitectura Objetivo (Patrones de Diseño, Arquitectura de Soluciones, Diagramas de Secuencias, Diagramas de Red, Vista de Interoperabilidad, Modelo de Datos, entre otros). Documento de estándares de
implementación de sistemas de información para la arquitectura objetivo"
Documento del Portafolio de Proyectos de Sistemas de Información 
"Lista y descripción de los entregables que
debe ceder la persona o contratista. Documento de Cesión de Derechos Patrimoniales (en caso de que aplique). Metodologías aplicadas al Desarrollo y Pruebas de  sist-Inf"
"Plan de capacitación y entrenamiento para los
sistemas de información. Checklist asistencia a sesiones de capacitación de los sist-Inf."
Procedimiento de Gestión de Cambios. Formatos de Gestión de Cambios. Registros de versionamiento y actualizaciones aplicadas.</t>
  </si>
  <si>
    <t>GESTION DOCUMENTAL
OFICINA DE TI</t>
  </si>
  <si>
    <t>Elaborar el documento de requerimientos y necesidades que contemple la preparación, articulación y seguimiento de B8actividades de carácter técnico, administrativo, contractual y legal para la adquisición e implementación de un SGDEA, que cumpla con la gestión del ciclo de vida del documento y los elementos del Modelo de Requisitos de un Sistema de Gestión de Documentos Electrónicos de Archivo (SGDEA), conforme a la normatividad establecida por el Archivo General de Nación (AGN).  
Disponer de un Sistema de gestión de documentos electrónicos de archivo SGDEA como parte del Programa de gestión Documental de la Procuraduría General de la nación Nacional</t>
  </si>
  <si>
    <t>30%
70%</t>
  </si>
  <si>
    <t>DOCUMENTO PROYECTO
SGDEA</t>
  </si>
  <si>
    <t>Pliegos
Plan de actualización elaborado</t>
  </si>
  <si>
    <t>20%
15%
15%
20%
30%</t>
  </si>
  <si>
    <t>GRUPO CONTRATACIÓN</t>
  </si>
  <si>
    <t>Programa o temática a tratar / Listados de asistencia a las temáticas
Programa o temática a tratar / Listados de asistencia a las temáticas
Manual de contratación de la PGN Actualizado</t>
  </si>
  <si>
    <t>Diseño e implementación de una campaña de Planear  una campaña de sensibilización  que le permita a los jefes una apropiación de herramientas para realizar una calificación de servicios y/o un seguimiento al desempeño de forma objetiva
Implementar una estrategia de comunicación clara y sencilla que facilite el cumplimiento del objetivo de la campaña de sensibilización
Reforzar la fase de sostenimiento y recordación de la campaña en el segundo trimestre del año
Diseño de la nueva metodología????? Realizar una reingeniería a los últimos tres concursos, a través de método FODA , con el objeto de aplicar lo pertinente a próximo concurso de méritos.
Cargar en los expedientes de calificación de servicios  creados en el SIGDEA las calificaciones de servicios parciales, anuales y ponderados correspondientes a las anualidades 2019-2020 y 2020-2021 Esta actividad es nueva?</t>
  </si>
  <si>
    <t>Documento explicativo (fases de expectativa, de lanzamiento, sostenimiento y recordación)
"* Piezas gráficas
* Sensibilizaciones
* Cartilla guía
"
"* Piezas audiovisuales"
Informe
Expedientes actualizados</t>
  </si>
  <si>
    <t>20%
10%
50%
20%</t>
  </si>
  <si>
    <t>Diagnóstico inicial
Plan de intervención diseñado Diagnóstico inicial realizado
"Cronograma de intervención
Informe de evaluación e impacto 
Plan de Implementación"
Informe de evaluación e impacto</t>
  </si>
  <si>
    <t>10%
10%
10%
20%
20%
25%
5%</t>
  </si>
  <si>
    <t>Asunto ordinario
Asunto ordinario
Asunto ordinario
Asunto ordinario
Asunto ordinario</t>
  </si>
  <si>
    <t>Asunto ordinario
Asunto ordinario
Asunto ordinario
Asunto ordinario</t>
  </si>
  <si>
    <t>Creación de un grupo de relatoría de Procuradores y Procuradoras Judiciales, con el fin de fortalecer las capacidades institucionales de la Delegada y sus intervenciones (capacitaciones, líneas de intervención, entre otras).
Elaboración de líneas de intervención judicial y administrativa, incluido el proceso de conciliación en familia
Creación de Macro Regiones, cada una de las cuales contará con un PJ coordinador y un grupo de la Delegada que apoyará por equipo, cada temática .
Revisión esquema de asignación de funciones de los Procuradores y Procuradoras Judiciales de Familia y los que tienen funciones en el Sistema de Responsabilidad Penal para Adolescentes -SRPA-., previa revisión de cargas con el objeto de optimizar las intervenciones y equiparar las cargas entre los PJ.</t>
  </si>
  <si>
    <t>Resolución 
Documento de unificación de  líneas de intervención
Resolución 
Informe comparativo de cargas y productividad por especialidad en familia y SRPA (datos SIM y SIGDEA)</t>
  </si>
  <si>
    <t>Informe de gestión interinstitucional 
Informe de gestión interinstitucional 
Base de datos - Informe de traslado a la instancia competente 
Informe</t>
  </si>
  <si>
    <t xml:space="preserve">Articulación con Proyectos de Inversión </t>
  </si>
  <si>
    <t>Presupuesto Nacional</t>
  </si>
  <si>
    <t xml:space="preserve">Proyectos Dependencias </t>
  </si>
  <si>
    <t xml:space="preserve">Actividad Institucional </t>
  </si>
  <si>
    <t>Cooperación</t>
  </si>
  <si>
    <t>Establecer un cronograma con cada funcionario para priorizar los procesos que están en riesgo de prescripción o caducidad alta, con seguimiento mensual, estableciendo el porcentaje de cumplimiento de evacuación de cada dependencia.</t>
  </si>
  <si>
    <t>Actualizar la fecha de los hechos en SIM.</t>
  </si>
  <si>
    <t>Revisión del SIM con el fin de establecer cargas por profesional, determinando número de procesos en riesgo de caducidad y prescripción alta.</t>
  </si>
  <si>
    <t>Listado SIM
Listado SIM
Cronograma y porcentaje de cumplimiento de evacuación de cada dependencia
listado SIM de decisiones proferidas.</t>
  </si>
  <si>
    <t>SISTEMA GENERAL DE REGALIAS</t>
  </si>
  <si>
    <t xml:space="preserve">Intervenir ante la Sección Segunda del Consejo de Estado en procesos seleccionados, con calidad, oportunidad y eficiencia
</t>
  </si>
  <si>
    <t>Intervenir en los asuntos que se tramiten ante el Consejo de Estado por asignación Especial de la señora Procuradora General de la Nación</t>
  </si>
  <si>
    <t>Tramitar solicitudes de conciliación extrajudiciales, asignadas por reparto.</t>
  </si>
  <si>
    <t>Responder oportunamente Derechos de Petición Asignados</t>
  </si>
  <si>
    <t>Aplicar la metodología a fin de obtener el diagnóstico.</t>
  </si>
  <si>
    <t>Diseñar una metodología para el procesamiento de información primaria y secundaria con base en las siguientes líneas temáticas: i) condiciones para el ejercicio el ejercicio del control social; ii) organización y funcionamiento; iii) objeto de control; iii) acompañamiento institucional; iv) capacitación para el control social a la gestión pública; y v) rendición de cuentas, transparencia y relacionamiento con la ciudadanía.</t>
  </si>
  <si>
    <t>Espacio de socialización del informe</t>
  </si>
  <si>
    <t>Elaboración de informe sobre las condiciones contextuales y necesidades de asistencia técnica para el fortalecimiento de los ejercicios de control social en los departamentos priorizados, en los cuales se incluyan recomendación para el fortalecimiento de las redes de apoyo y las veedurías ciudadanas y entidades con competencia</t>
  </si>
  <si>
    <t xml:space="preserve">25%
</t>
  </si>
  <si>
    <t xml:space="preserve">Metodología diseñada 
Documento de sistematización a partir de la metodología aplicada en las subregiones priorizadas 
Informe elaborado 
Memorias del espacio realizado </t>
  </si>
  <si>
    <t>Seguimiento efectivo al cumplimiento del derecho a la salud sexual y reproductiva en adolescentes: Acción preventiva respecto del derecho a la salud sexual y reproductiva en Colombia</t>
  </si>
  <si>
    <t xml:space="preserve">Promover el convenio con Superintendencia de Salud a nivel territorial con su representación o en su defecto realizar el enlace con el nivel central de dicha entidad </t>
  </si>
  <si>
    <t>PD</t>
  </si>
  <si>
    <t>Consolidación de la articulación misional y temática entre las diferentes dependencias de la entidad</t>
  </si>
  <si>
    <t>Protocolo de articulación de actuación para la vigilancia conjunta
Pacto para el seguimiento y vigilancia periódica en el cumplimiento de los objetivos del catastro multipropósito.  SNR - IGAC - ANT 
Crear comité de seguimiento y vigilancia de la política pública de catastro multipropósito y las herramientas de implementación.  
Foro interinstitucional</t>
  </si>
  <si>
    <t>Velar por la debida identificación de los bienes públicos para su protección (civil)</t>
  </si>
  <si>
    <t>Promover la articulación entre las delegadas de la procuraduría que tengan responsabilidad directa o indirecta frente al catastro multipropósito</t>
  </si>
  <si>
    <t>Reuniones periódicas trimestrales</t>
  </si>
  <si>
    <t>Remisión de información mensual de avances en sistemas de información</t>
  </si>
  <si>
    <t>Acta de reunión de análisis estratégico
Correos electrónicos de avances mensuales</t>
  </si>
  <si>
    <t xml:space="preserve">Estrategia presencial y virtual de difusión, retroalimentación y apropiación del material pedagógico.
</t>
  </si>
  <si>
    <t>Formular Estrategia de comunicación para orientar a la ciudadanía sobre el Acuerdo de Paz y el rol de la PGN en el seguimiento a su implementación.</t>
  </si>
  <si>
    <t xml:space="preserve">Estrategia para organizar y realizar el encuentro nacional virtual de servidores del Ministerio Público del nivel nacional y territorial. </t>
  </si>
  <si>
    <t xml:space="preserve">Informe con los resultados y las lecciones aprendidas de la implementación de la estrategia de difusión. </t>
  </si>
  <si>
    <t xml:space="preserve">Informe  Final </t>
  </si>
  <si>
    <t>Elaboración de documentos de análisis en desarrollo de la función preventiva</t>
  </si>
  <si>
    <t>Informe de análisis sobre el Punto 6 - Implementación, verificación y refrendación</t>
  </si>
  <si>
    <t xml:space="preserve">Informe de análisis sobre el Punto 1 - Reforma Rural Integral 
Informe de análisis sobre el Punto 2 - Participación Política 
Informe de análisis sobre el Punto 3 - Fin del conflicto 
Informe de análisis sobre el Punto 4 - Solución al problema  de las drogas ilícitas 
Informe de análisis sobre el Punto 5 - Acuerdo sobre las víctimas del conflicto 
Informe de análisis sobre el Punto 6 - Implementación, verificación y refrendación </t>
  </si>
  <si>
    <t xml:space="preserve">Informe de análisis sobre el componente de Asistencia y atención - p.p. víctimas 
Informe de análisis sobre el componente de Prevención y protección - p.p. víctimas 
Informe de análisis sobre el componente de Ejes Transversales - p.p. víctimas </t>
  </si>
  <si>
    <t>10%
10%
10%
10%
10%
10%</t>
  </si>
  <si>
    <t>10%
10%
10%</t>
  </si>
  <si>
    <t>MADRES GESTANTES Y LACTANTES EN ESTABLECIMIENTOS DE RECLUSIÓN: Seguimiento a las observaciones y recomendaciones  emitidas en el informe de vigilancia.</t>
  </si>
  <si>
    <t>Seguimiento en calidad de garante a los derechos de los niños y niñas menores de tres años de edad, en ocho establecimientos de reclusión</t>
  </si>
  <si>
    <t xml:space="preserve">Requerimientos </t>
  </si>
  <si>
    <t xml:space="preserve">Elaboración de documentos de análisis en desarrollo de la función preventiva
</t>
  </si>
  <si>
    <t>Brindar asesoría técnica para fortalecer el seguimiento preventivo en materia de Ley 1448 de 2011 y punto 5 del Acuerdo de Paz.</t>
  </si>
  <si>
    <t xml:space="preserve">Plan de Acción de la Comisión Regional y Subcomisiones del Ministerio Público para la Justicia Transicional (CMPJT) de Nariño, Pasto, Ipiales y Tumaco. 
</t>
  </si>
  <si>
    <t xml:space="preserve">Informes de seguimiento a la implementación de la Ley 1448 de 2011 </t>
  </si>
  <si>
    <t xml:space="preserve">Informes de seguimiento a la implementación del punto 5 del Acuerdo de Paz </t>
  </si>
  <si>
    <t xml:space="preserve">Preparación y realización de sesiones de la CRMPJT, documentos, artículos, material conceptual, visitas administrativas y capacitación a funcionarios del Ministerio Público. </t>
  </si>
  <si>
    <t>Diseñar los protocolos para segunda Fase de la Metodología de seguimiento a la implementación del Punto 5 del Acuerdo de Paz: Acuerdo sobre las Víctimas del Conflicto</t>
  </si>
  <si>
    <t xml:space="preserve">Formular estrategia de fortalecimiento para realizar recomendaciones preventivas que permitan garantizar el carácter reparador para víctimas y comunidades, particularmente a través de los Planes de Acción para la Transformación Regional de los PDET. </t>
  </si>
  <si>
    <t xml:space="preserve">4 protocolos para la aplicación de la metodología  .Documento con recomendaciones  preventivas que permitan garantizar el carácter reparador para víctimas y comunidades, particularmente a través de la implementación de los Planes de Acción para la Transformación Regional de los PDET.  Dos planes de acción puestos en marcha para la atención y orientación a víctimas y seguimiento al acuerdo de paz en zonas PDET: Caquetá y Sur del Tolima. </t>
  </si>
  <si>
    <t>Ejecutar Plan para la atención y orientación a víctimas y seguimiento al Acuerdo de Paz en dos zonas PDET</t>
  </si>
  <si>
    <t>Realizar Mesa Nacional para Combatir la Deforestación en la región Amazónica Colombiana.</t>
  </si>
  <si>
    <t>Construir pactos entre actores que contribuyan en el mejoramiento de los diferentes proyectos o iniciativas para la protección de ecosistemas estratégicos en pilotos priorizados por la cooperación del Reino Unido.</t>
  </si>
  <si>
    <t>Brindar lineamientos para el mejoramiento de la gestión de procesos sancionatorios ambientales - CARs.</t>
  </si>
  <si>
    <t>Elaborar diagnóstico del estado de la adopción e implementación de los POT respecto a las determinantes ambientales del medio natural en la Amazonia</t>
  </si>
  <si>
    <t>Efectuar Diagnóstico de la Ordenación Forestal en Colombia.</t>
  </si>
  <si>
    <t xml:space="preserve">Solicitar a la Oficina de Planeación remita copia de "lecciones aprendidas de la administración de Edgardo Maya, su bandera fue la descongestión de los procesos Disciplinarios.
</t>
  </si>
  <si>
    <t>Identificación de expedientes con corte a 31/12/2021 con caducidad y prescripción alta</t>
  </si>
  <si>
    <t>Instruir expediente identificados con Caducidad o Prescripción Alta</t>
  </si>
  <si>
    <t>Identificación de expedientes con corte a 31/12/2021 con vencimiento de etapa superior a 365 días</t>
  </si>
  <si>
    <t>instruir expediente identificados con etapa vencida superior a 365 días</t>
  </si>
  <si>
    <t xml:space="preserve">50%
</t>
  </si>
  <si>
    <t xml:space="preserve">Reunión de verificación de avances
</t>
  </si>
  <si>
    <t xml:space="preserve">Verificación interna de cargas en procesos disciplinarios
</t>
  </si>
  <si>
    <t>Revisión de inventario y expedientes</t>
  </si>
  <si>
    <t>Priorización de expedientes</t>
  </si>
  <si>
    <t>Proyección de decisiones en los expedientes priorizados</t>
  </si>
  <si>
    <t>Evaluación de resultados</t>
  </si>
  <si>
    <t xml:space="preserve">Estudio de las reformas derivadas de las Leyes 1952 de 2019 y 2094 de 2021  </t>
  </si>
  <si>
    <t xml:space="preserve">Compilar las decisiones de la Sala Disciplinaria de Juzgamiento de Servidores de Elección Popular, a través de una relatoría, donde se identifique el proceso, tema, ponente y la decisión adoptada en el caso concreto, con el fin de consolidar una línea unificada al interior de la dependencia y promover la búsqueda ágil y efectiva de la información. </t>
  </si>
  <si>
    <t xml:space="preserve">Desarrollo de comités para el estudio de los procesos disciplinarios que ameriten un análisis conjunto del equipo de asesores, con el fin de abordar posturas y de generar líneas de acción. Igualmente, se realizarán exposiciones de temas que serán de interés y de utilidad para el desarrollo de las funciones de la Sala Disciplinaria de Juzgamiento de Servidores de Elección Popular y de los procesos asignados en descongestión. </t>
  </si>
  <si>
    <t>informe detallado de las reformas y la afectación en las actividades y actuaciones a cargo de la delegada dada la función de instrucción</t>
  </si>
  <si>
    <t xml:space="preserve">Capacitaciones internas sobre el resultado de los estudios.
</t>
  </si>
  <si>
    <t>Evaluación de quejas e indagaciones con corte a 31/12/2021 previo a la entrada en vigencia de la Ley</t>
  </si>
  <si>
    <t>implementación de mesas de trabajo para el estudio por grupos</t>
  </si>
  <si>
    <t>ATLANTICO
CENTRO ORIENTE</t>
  </si>
  <si>
    <t>(N° de PQRS respondidas oportunamente trimestral/ Total de PQRS respondidas trimestral) *100</t>
  </si>
  <si>
    <t>(%) Oportunidad de las respuestas de las PQRS trimestral</t>
  </si>
  <si>
    <t>NA.</t>
  </si>
  <si>
    <t xml:space="preserve">(N° casos preventivos acogidos por las entidades/N° Total de casos preventivos )*100
</t>
  </si>
  <si>
    <t xml:space="preserve">
Fortalecer el esquema de identificación de necesidades de equipos informáticos en la entidad</t>
  </si>
  <si>
    <r>
      <rPr>
        <sz val="9"/>
        <rFont val="Calibri"/>
        <family val="2"/>
        <scheme val="minor"/>
      </rPr>
      <t>(#) Casos preventivos acogidos por las entidades vigiladas por la PGN</t>
    </r>
  </si>
  <si>
    <t xml:space="preserve">MES DE ENTREGA </t>
  </si>
  <si>
    <t>PROCURADURIA GENERAL DE LA NACIÓN 
PLAN ESTRATÉGICO INSTITUCIONAL 2022-20224 Y 
PLAN DE ACCIÓN 2022</t>
  </si>
  <si>
    <t>VERSIÓN:</t>
  </si>
  <si>
    <t xml:space="preserve">FECHA: </t>
  </si>
  <si>
    <t>PRODUCTO</t>
  </si>
  <si>
    <t>PORCENTAJE</t>
  </si>
  <si>
    <t>FORMA DE CALCULO</t>
  </si>
  <si>
    <t>ACUMULADO</t>
  </si>
  <si>
    <t>Acumulado  Meta</t>
  </si>
  <si>
    <t>GESTION</t>
  </si>
  <si>
    <t>45 días</t>
  </si>
  <si>
    <t>FLUJO</t>
  </si>
  <si>
    <t>RESULTADO</t>
  </si>
  <si>
    <t>IMPACTO</t>
  </si>
  <si>
    <t>70%-80%</t>
  </si>
  <si>
    <t>Realizar seguimiento del  plan de acción para el fortalecimiento de la  implementación del MIPGN.</t>
  </si>
  <si>
    <t>Formular una estrategia para fortalecer el cumplimiento de la Resolución 016 de 2021 mediante la consolidación de las seccionales de la PGN</t>
  </si>
  <si>
    <t>Implementar una estrategia para fortalecer el cumplimiento de la Resolución 016 de 2021</t>
  </si>
  <si>
    <t>Formular una estrategia de sensibilización para el uso del Sistema de Información Strategos</t>
  </si>
  <si>
    <t>Implementar estrategia de sensibilización para el uso del Sistema de Información Strategos</t>
  </si>
  <si>
    <t>Diseñar la estrategia de sensibilización y acompañamiento para el incentivar el uso del Sistema Misional del SIM a nivel Nacional</t>
  </si>
  <si>
    <t>Implementar la estrategia de sensibilización y acompañamiento del SIM</t>
  </si>
  <si>
    <t>Informe Plan de acción para Fortalecimiento del MIPGN
Documento Estrategia para fortalecer el cumplimiento de la Resolución 016 de 2021
2 Informes semestrales de ejecución de la estrategia para fortalecer el cumplimiento de la Resolución 016 de 2021
Documento de estrategia de sensibilización
2 informes semestrales de ejecución de estrategia de sensibilización del sistema de información STRATEGOS
Documento de la estrategia de sensibilización
Informe de evaluación y seguimiento de la estrategia</t>
  </si>
  <si>
    <t>Diseñar la campaña de sensibilización de la planeación estratégica de la PGN basada en riesgos</t>
  </si>
  <si>
    <t>Implementar  la campaña de sensibilización de la planeación estratégica de la PGN basada en riesgos</t>
  </si>
  <si>
    <t xml:space="preserve">Documento de diseño de la campaña de sensibilización
Informe de ejecución de la campaña de sensibilización
</t>
  </si>
  <si>
    <t>OFICINA DE CONTROL INTERNO</t>
  </si>
  <si>
    <t>Realizar y socializar los informes de ejecución del PEI y PAI para la vigencia 2022</t>
  </si>
  <si>
    <t>Realizar y socializar los informes de ejecución del PAAC para la vigencia 2022</t>
  </si>
  <si>
    <t>Monitorear y hacer seguimiento la actualización del Sistema Misional SIM</t>
  </si>
  <si>
    <t>4 Informes de ejecución del PEI y PAI trimestrales
3 Informes de ejecución del PAAC cuatrimestrales
Alertas e informes de la actualización de las actuaciones en el SIM</t>
  </si>
  <si>
    <t>OFICINA DE SISTEMAS</t>
  </si>
  <si>
    <t>DIVISION DE GESTION HUMANA</t>
  </si>
  <si>
    <t>OFICINA DE SELECCIÓN Y CARRERA</t>
  </si>
  <si>
    <t>SECCIONALES
IEMP</t>
  </si>
  <si>
    <t>PROCURADURIA DE RESTITUCION DE TIERRAS</t>
  </si>
  <si>
    <t>Defensa de los derechos y garantías fundamentales, ciudadanos, colectivos y del ambiente 
Convivencia en paz 
Legalidad y preservación del interés público</t>
  </si>
  <si>
    <t>Gestión de la prevención
Gestión de la Intervención
Gestión Disciplinaria
Gestión con valores para el resultado
Gestión del Conocimiento y la Innovación</t>
  </si>
  <si>
    <t>Gestión de la prevención
Gestión de la Intervención
Gestión Disciplinaria
Gestión con valores para el resultado</t>
  </si>
  <si>
    <t xml:space="preserve">Gestión con valores para el resultado
Gestión de la prevención
Gestión de la Intervención
Gestión Disciplinaria
</t>
  </si>
  <si>
    <t xml:space="preserve">Gestión con valores para el resultado
Gestión del Conocimiento y la Innovación
Gestión de la prevención
Gestión de la Intervención
Gestión Disciplinaria
</t>
  </si>
  <si>
    <t>Restablecimiento de derechos de orden legal y constitucional 
Defensa de los derechos y garantías fundamentales, ciudadanos, colectivos y del ambiente 
Defensa del patrimonio público 
Defensa del orden jurídico 
Legitimidad de la función pública y administrativa
Convivencia en paz
Gobernanza territorial</t>
  </si>
  <si>
    <t>Gestión con valores para el resultado
Gestión de la prevención
Gestión de la Intervención
Gestión Disciplinaria</t>
  </si>
  <si>
    <t>Direccionamiento Estratégico y Planeación
Gestión con valores para el resultado</t>
  </si>
  <si>
    <t>Gestión con valores para el resultado</t>
  </si>
  <si>
    <t xml:space="preserve">Gestión con valores para el resultado
Habilitadores Tecnológicos
Información y Comunicación
Evaluación de Resultados
Direccionamiento Estratégico y Planeación
</t>
  </si>
  <si>
    <t>Gestión del Talento Humano
Gestión del Conocimiento y la Innovación</t>
  </si>
  <si>
    <t>Gestión del Talento Humano
Gestión del Conocimiento y la Innovación
Gestión con Valores para el resultado
Direccionamiento Estratégico y Planeación</t>
  </si>
  <si>
    <t>Gestión con valores para el resultado
Habilitadores Tecnológicos
Direccionamiento Estratégico y Planeación</t>
  </si>
  <si>
    <t>Gobierno Digital
Seguridad Digital
Arquitectura Institucional
Gestión del Riesgo</t>
  </si>
  <si>
    <t>Planeación institucional
Gestión del riesgo
Gestión presupuestal y eficiencia del gasto público</t>
  </si>
  <si>
    <t>Información y Comunicación
Gestión del Conocimiento y la Innovación
Evaluación de resultados
Gestión con valores para el resultado
Habilitadores Tecnológicos</t>
  </si>
  <si>
    <t>Gestión Documental
Gestión del Conocimiento y la Innovación
Gestión de la Información Estadística
Transparencia, acceso a la información pública y lucha contra la corrupción 
Gobierno Digital
Seguridad Digital</t>
  </si>
  <si>
    <t xml:space="preserve">Direccionamiento Estratégico y Planeación
</t>
  </si>
  <si>
    <t>PREVENTIVO</t>
  </si>
  <si>
    <t>PREVENTIVO
DISCIPLINARIO
INTERVENCION
VIGILANCIA AL SGR</t>
  </si>
  <si>
    <t>CONOCIMIENTO E IINOVACION TECNOLOGIAS DE LA INFORMACION</t>
  </si>
  <si>
    <t>ATENCION AL CIUDADANO
PREVENTIVO
DISCIPLINARIO
INTERVENCION
VIGILANCIA AL SGR
TECNOLOGIAS DE LA INFORMACION</t>
  </si>
  <si>
    <t>TALENTO HUMANO</t>
  </si>
  <si>
    <t>DIRECCIONAMIENTO  Y PLANEACION INSTITUCIONAL 
MEJORAMIENTO CONTINUO
EVALUACION INSTITUCIONAL</t>
  </si>
  <si>
    <t>TECNOLOGIA DE LA INFORMACION</t>
  </si>
  <si>
    <t>DIRECCIONAMIENTO  Y PLANEACION INSTITUCIONAL 
ADMINISTRACION DE RECUROS Y SEGURIDAD
ADQUISICION DE BIENES Y SERVICIOS</t>
  </si>
  <si>
    <t>DOCUMENTAL TECNOLOGIAS DE LA INFORMACIÓN</t>
  </si>
  <si>
    <t>Peso de la Actividad</t>
  </si>
  <si>
    <t xml:space="preserve">Resultado Anual Panel de opinión </t>
  </si>
  <si>
    <t>1-(Monto total  conciliado de pretensiones contra el Estado en las que interviene la PGN/ Monto total de pretensiones entra el estado en las que interviene la PGN)</t>
  </si>
  <si>
    <t>(N°de sentencias emitidas por la PGN confirmadas por la jurisdicción contenciosa administrativa/Total de sentencias emitidas por la PGN estudiadas por la jurisdicción contenciosa administrativas)*100</t>
  </si>
  <si>
    <t xml:space="preserve">Realizar un banco de información de alertas tempranas identificando problemática general de las barreras de acceso a los servicios de salud y dar traslado a la instancia competente para las investigaciones de carácter administrativa y/o disciplinaria </t>
  </si>
  <si>
    <t xml:space="preserve">Movilizaciones y protesta social: Radicación, revisión y consolidaciones de ""acta de instancia de coordinación, control y verificación de garantías de derechos fundamentales- protocolo de verificación en casos de capturas y traslado de personas, durante el desarrollo de cualquier mitín, reunión o acto de protestas
</t>
  </si>
  <si>
    <t>Consolidación y elaboración del informe balance sobre las movilizaciones y protestas sociales.</t>
  </si>
  <si>
    <t>Elaboración,  participación y capacitación sobre módulos de DDHH en el marco de la protesta y movilizaciones sociales.</t>
  </si>
  <si>
    <t>Seguimiento y participación en calidad de garante en el  Paro Cívico de Buenaventura</t>
  </si>
  <si>
    <t>Seguimiento y participación en calidad de garante en los distintos paros cívicos y comunitarios</t>
  </si>
  <si>
    <t xml:space="preserve">Visitas a los ocho establecimientos carcelarios y penitenciarios </t>
  </si>
  <si>
    <t>Elaborar diagnóstico del estado de implementación de los lineamientos de política pública para la agricultura campesina familiar y comunitaria - ACFC.</t>
  </si>
  <si>
    <t>Llevar a cabo espacios de socialización y diálogo en la implementación del sistema catastral multipropósito.</t>
  </si>
  <si>
    <t>Generar espacios para la participación y veeduría ciudadana</t>
  </si>
  <si>
    <t>(N° procesos resueltos en las temáticas jurídicas insatisfechas/ Total de procesos resueltos en la PGN)*100</t>
  </si>
  <si>
    <t xml:space="preserve">análisis de carga laboral asignada con corte a 31 de diciembre de 2021 a los servidores adscritos con la identificación cargo, y la determinación de cantidad de Procesos en etapa de queja, indagación e  investigación.
</t>
  </si>
  <si>
    <t>Informe en el cual se establecerá el total de procesos a cargo de la dependencia determinar la etapa procesal en la que se encuentra, fecha de caducidad o de prescripción según corresponda y tiempo de vencimiento de la etapa procesal y la meta de procesos a evacuar
Realizar un acta en la cual se asumirán los compromisos  de priorización de expedientes, evitando la ocurrencia de los fenómenos de caducidad y prescripción, así como evitar mora en la evaluación de la indagación preliminar
Proyectar para la firma del jefe de dependencia las decisiones que en derecho corresponda
Informe en el cual se consigne los resultados determinando el inventario de expedientes, porcentaje en riesgo alto de caducidad o prescripción y con etapa de indagación preliminar vencida</t>
  </si>
  <si>
    <t xml:space="preserve">Desarrollo de comités para el estudio de los procesos disciplinarios que ameriten un análisis conjunto del equipo de asesores y procuradores ponentes, con el fin de abordar posiciones y de generar líneas de acción unificadas. Igualmente, se realizarán exposiciones de temas que serán de interés y de utilidad para el desarrollo de las funciones de la Sala Disciplinaria de Juzgamiento de Servidores de Elección Popular. </t>
  </si>
  <si>
    <t>SOLICITAR LA REVISION DE CARGAS LABORALES DE LA DELEGADA Y DE LOS FUNCIONARIOS PARA DETERMINAR UNA ASIGNACION QUE PERMITA TRAMITAR LA ACCCION DISCIPLINARIA CON OPORTUNIDAD Y EFECTIVIDAD
SELECCIONAR AQUELLOS PROCESOS REMITIDOS POR LA PD ASUNTOS SOCIALES QUE NO CUMPLAN LOS CRITERIOS DE LA RESOLUCION  247 DE 2021 PARA QUE UN FUNCIONARIO SE DEDIQUE EXCLUSIVAMENTE A HACER LAS REMISIONES POR COMPETENCIA A LA DEPENDENCIA QUE CORRESPONDA
"DEFINIR CON CADA UNO DE LOS FUNCIONARIOS UN  PLAN DE TRABAJO CON METAS TRIMESTRALES Y  DURANTE EL AÑO PARA TRAMITAR LOS EXPEDIENTES QUE SE ENCUENTREN EN ALTO RIESGO DE CADUCIDAD O PRESCRIPCION, O APAREZCAN REGISTRADOS EN EL SIM COMO PRESCRITOS O CADUCADOS Y ASI DISMINUIR Y MITIGAR EL NIVEL DEL RIESGO Y/O EVITAR SU OCURRENCIA
PERIODICIDAD EN EL SEGUIMIENTO: TRIMESTRAL"
"FORTALECER EL GRUPO INTERNO DE TRABAJO ENCARGADO DE LA EVALUACION PRELIMINAR DE QUEJAS  PARA PROYECTAR DECISIONES EN AQUELLOS ASUNTOS QUE NO SERAN ASUMIDOS POR COMPETENCIA EN LA DEPENDENCIA
LLEVAR UN CONTROL DE INVENTARIO CON QUEJAS RECIBIDAS Y QUEJAS EVACUADAS MENSUALMENTE POR EL GRUPO 
PERIODICIDAD EN EL SEGUIMIENTO:  MENSUAL
"
"ESTABLECER UN TERMINO MAXIMO PARA EVALUACION DE QUEJAS QUE SERAN ASUMIDAS POR  COMPETENCIA Y PROYECTAR LA DECISION QUE DE INICIÓ A LA ACTUACION DISCIPLINARIA EN 30 DIAS MAXIMO
PERIODICIDAD EN EL SEGUIMIENTO: MENSUAL"
"DEFINIR AQUELLOS ASUNTOS QUE PODRÍAN DAR LUGAR A LA TERMINACION DEL PROCESO DISCIPLINARIO Y CONFORMAR UN GRUPO INTERNO DE TRABAJO ENCARGADO DE PROYECTAR ARCHIVOS DEFINITIVOS.
PERIODICIDAD EN EL SEGUIMIENTO: TRIMESTRAL"
"MANTENER EL GRUPO INTERNO DE TRABAJO ENCARGADO DEL SEGUIMIENTO A LAS PRUEBAS DECRETADAS PARA GARANTIZAR LA OPORTUNIDAD EN LA EVALUACION DE LA ETAPA PROCESAL
PERIODICIDAD EN EL SEGUIMIENTO: MENSUAL"
REVISAR LA DISTRIBUCION DEL REPARTO CON EL FIN DE VALIDAR SI SE HACE POR TEMAS O POR REGIONES O POR INVESTIGADOS PARA EVITAR DUPLICIDAD DE INVESTIGACIONES E INCLUSO SE PODRÍAN ESTABLECER VINCULOS DE CONEXIDAD
FORTALECER  Y HACER UN MAYOR ÉNFASIS EN LAS INDAGACIONES PRELIMINARES Y SU ACTIVIDAD PROBATORIA CON EL FIN QUE EN AQUELLOS CASOS QUE CUMPLAN LOS PRESUPUESTOS SE PUEDA TRAMITAR POR EL PROCESO VERBAL Y CITAR A AUDIENCIA
ESTABLECER LOS PROCESOS DE MAYOR TRASCENDENCIA  O CONNOTACION PARA DEFINIR PRIORIDADES DE INVESTIGACION DISCIPLINARIA Y GENERAR RESULTADOS EN MENOR TIEMPO, GARANTIZANDO LA EFICIENCIA Y EFICACIA EN LA GESTION. PERIODICIDAD EN EL SEGUIMIENTO: TRIMESTRAL</t>
  </si>
  <si>
    <t xml:space="preserve">Creación de grupos de estudio del articulado
</t>
  </si>
  <si>
    <t>Diseñar una estrategia desde el nivel central hacia el territorio con el fin de incentivar la aplicación del proceso preventivo en los temas referentes a la delegada 
Implementación de la estrategia a seguir mediante una sensibilización dirigida a los operadores preventivos de la delegada y del territorio con la socialización de la propuesta de la estrategia institucional desde la delegada en los temas que ha esta atañen. 
Monitoreo y seguimiento de proyectos estratégicos o casos relevantes vinculantes entre el nivel central y el territorio para evitar duplicidad de intervenciones preventivas o coadyuvar en el desarrollo de los mismos, con el objeto de obtener resultados de impacto en el tema específico de la delegada</t>
  </si>
  <si>
    <t xml:space="preserve">DOCUMENTO DE LA ESTRATEGIA 
Realización de mesas de trabajo, talleres, jornadas de actualización del proceso de manera virtual, con componente teórico /práctico adelantados con los operadores preventivos tanto del nivel central que hacen parte de la delegada como del nivel territorial
Documento de verificación de proyectos y casos preventivos adelantados a nivel territorial relacionados con los temas de la delegada </t>
  </si>
  <si>
    <t xml:space="preserve">Documento - Planeación
Repositorio del evento, actas y listado de asistencia.  Conclusiones y compromisos  resultado del Encuentro.   
Repositorio del evento, actas y listado de asistencia.  Conclusiones y compromisos  resultado de los Encuentros.  
Documento
Documento con identificación de casos, actas de reuniones interinstitucionales e informes de seguimiento al cumplimiento de compromisos de las instituciones que participan. 
Documento con identificación de casos, actas de reuniones interinstitucionales e informes de seguimiento al cumplimiento de compromisos de las instituciones que participan. 
Actas de reuniones interinstitucionales e informes de seguimiento al cumplimiento de compromisos de las instituciones que participan. </t>
  </si>
  <si>
    <t xml:space="preserve">Documento del plan de trabajo, diagnostico y esquema de atención diferencial 
Conjunto de Herramientas y su socialización 
Seis (6) talleres de socialización a las Redes Departamentales  e informe final
Documento del plan de trabajo, diagnostico y esquema de atención diferencial 
Borrador de la Guía para la Función Preventiva de las Personerías Municipales
Informe final del ejercicio.
Propuesta de implementación de la Metodología en los municipios priorizados 
Requerimientos a entidades renuentes por parte de Procuradores territoriales  
Evaluación del informe del  Consejo de Gestión y Desempeño Institucional  
Metodología final y caja de herramientas 
Capacitación tanto de funcionarios como de posibles futuros capacitadores. Evaluación de impacto del proyecto, monitoreo y seguimiento con acompañamiento del Instituto de Estudios del Ministerio Público. </t>
  </si>
  <si>
    <t>Reuniones con las dependencias competentes  para establecer el marco base de la estrategia. 
Diseño de la Guía preventiva para fortalecer los sistemas de información(SIM)
Socialización y capacitación de la Guía
Seguimiento y evaluación a la implementación de la estrategia en coordinación con la Oficina de Control Interno.
 Apropiación del uso y mejoras del Modelo Analítico de Restitución de Tierras</t>
  </si>
  <si>
    <t xml:space="preserve">informa a la corte constitucional 
Se presenta informe a la Corte sobre el seguimiento de esta orden 
Se presenta informe a la Corte sobre el seguimiento de esta orden 
se presenta informe a la Corte según los requerimientos solicitados 
informe del seguimiento
informe del seguimiento
informe del seguimiento
informe 
informe 
Requerimientos
se presenta informe anual al congreso </t>
  </si>
  <si>
    <t>3.1.7  Potenciamiento de la función de intervención para afianzar su marco de actuación y visibilizarían de su rol</t>
  </si>
  <si>
    <t>Establecer los temas a tratar en las capacitaciones
Estructuración, organización y diseño de las presentaciones en power point
Convocatoria a los funcionarios de la Procuraduría General de la Nación.
Desarrollo de las capacitaciones en materia de control electoral dirigida a los funcionarios de la Procuraduría General de la Nación</t>
  </si>
  <si>
    <t xml:space="preserve">Generar herramientas para mejorar el seguimiento y control al cumplimiento de los regímenes de condicionalidad impuestos por la jurisdicción a los diferentes comparecientes  
Generar herramientas para el seguimiento al cumplimiento de las fases de los Compromisos, Claros, Concretos y Programados (CCCP) </t>
  </si>
  <si>
    <t>Documento cargas laborales Rama Judicial vs PGN
Cartilla definición intervenciones</t>
  </si>
  <si>
    <t>Investigación sobre las sentencias de unificación proferidas por la Sección Segunda ante el Consejo de Estado
Compilación de las fuentes jurisprudenciales
Redacción de las fichas jurisprudenciales
Entrega del insumo al grupo de relatoría para su difusión</t>
  </si>
  <si>
    <t>A1: Reunión de delegados de Procuradurías segunda, tercera y cuarta delegada para la investigación y Juzgamiento Penal para socializar los conceptos que se han presentado, y para para unificar criterios sobre procesos de relevancia. 
A2 Elaboración de un documento de análisis de cada uno de los  procesos  en los que se interviene ante la Sala de Instrucción de la Corte Suprema de Justicia por parte de los profesionales y asesores  
A3 Elaboración de documentos de análisis de cada uno de los  procesos  en los que se interviene ante la Sala Especial de Primera Instancia por parte de los profesionales y asesores.
A4 1 Elaboración documento de análisis de cada uno de los  procesos   en los que se interviene ante la Fiscalía General de la Nación por parte de los profesionales y asesores.
A5 Elaboración de un documento de análisis de cada uno de los  procesos  en los que se interviene ante la Comisión de Investigación y Acusación de la Cámara de Representantes por parte de los profesionales y asesores</t>
  </si>
  <si>
    <t xml:space="preserve">Acta reunión trimestral
Relación de documentos de análisis realizados 
Relación de documentos de análisis realizados 
Relación de documentos de análisis realizados 
Relación de documentos de análisis realizados </t>
  </si>
  <si>
    <t>(Acciones preventivas y disciplinarias acogidas por los operadores misionales en relación con SGR/Total de solicitudes enviados a los operadores misionales en relación con el SGR)*100</t>
  </si>
  <si>
    <t>Generar estrategias de articulación efectiva con el Ministerio Público a través del Plan decenal</t>
  </si>
  <si>
    <t>(N° de personas encuestadas satisfechas con los servicios de Ministerio público/ Total de encuestas)*100</t>
  </si>
  <si>
    <t xml:space="preserve">Fortalecer los mecanismos de articulación con las ramas de poder público, demás organismos del estado y entidades territoriales para la eficiente función misional </t>
  </si>
  <si>
    <t>Actualizar y apropiar el modelo pedagógico
Fortalecimiento de la  Red de Formadores y de Investigadores del IEMP.
Sistematizar, procesar y analizar información 
Actualización del programa de investigación, en el marco de la articulación interinstitucional del Ministerio Público
Desarrollar la agenda de investigación que sea aprobada 
Articulación de la gestión investigativa al modelo de gestión del conocimiento institucional 
Articulación de las estrategias de innovación a la gestión investigativa del IEMP
Consolidar el sistema antiplagio y de defensa y protección de derechos de autor
Proyección de colección de pensamiento jurídico en derecho disciplinario o proyección de documentos en hermeneutica jurídica para el nuevo Código General Disciplinario
Reactivar la comercialización de los bienes y servicios ofrecidos por el IEMP para apoyar su sostenibilidad  financiera 
Fortalecer el ecosistema digital como herramienta para el cumplimiento de la misión y visión de IEMP</t>
  </si>
  <si>
    <t>Elaborar y presentar propuesta de Procedimiento y acto administrativo de reglamentación para el Programa de Trabajo en Casa.
Tramitar Aprobación, del acto administrativo de reglamentación y el procedimiento del Programa de Trabajo en Casa a los servidores de la Entidad.
Tramitar Aprobación del procedimiento, y  realizar divulgación del acto administrativo de reglamentación y el procedimiento del Programa de Trabajo en Casa a los servidores de la Entidad.
Implementar el Programa de Trabajo en casa
Realizar  seguimiento semestral del Programa de Trabajo en casa de acuerdo a actividades establecidas en el procedimiento</t>
  </si>
  <si>
    <t xml:space="preserve"> Procedimiento y acto administrativo divulgado 
Tramitar Aprobación, del acto administrativo
"Procedimiento aprobado
 Acto administrativo   procedimiento divulgado"
Implementación del programa trimestral. Acuerdos firmados de Trabajo en Casa
Informe de Seguimiento Programa de Trabajo en Casa</t>
  </si>
  <si>
    <t>Revisión y ajuste del Plan Institucional de Capacitación-PIC, articulación con la Planeación Estratégica de la PGN, IEMP y Plan Decenal.
Implementación del Plan Institucional de Capacitación.
Seguimiento y evaluación del PIC de acuerdo con la escala de nivel de aprendizaje previamente establecida.
Identificar las brechas de talento humano del IEMP frente a la transformación digital de la entidad.</t>
  </si>
  <si>
    <t>Fomentar la cultura organizacional para mejorar la coordinación interinstitucional y promover el sentido de apropiación institucional</t>
  </si>
  <si>
    <t>(N° actividades institucionales ejecutadas para el fomento de la cultura organizacional/ Total de actividades institucionales definidas para el fomento de la cultura organizacional )*100</t>
  </si>
  <si>
    <t>Definir y elaborar de un documento  que establezca lineamientos  para la  prevención del acoso laboral y la implementación de una cultura basada en el buen trato en la PGN.
Elaborar, tramitar aprobación de una resolución por medio de la cual se define una política institucional de no tolerancia al acoso laboral y de compromiso con la implementación de medidas preventivas y correctivas del acoso laboral en la PGN y socializarla con los servidores 
Elaborar y socializar un documento con el Código de Convivencia de la PGN como parte de las estrategias informativas y de sensibilización del acoso laboral a través del cual se establezca los lineamientos del comportamiento esperado con el fin de crear una cultura del buen trato.
Estructurar y socializar un protocolo por medio del cual se socialice el concepto de acoso laboral, la normatividad y el procedimiento establecido dentro de la PGN para la gestión de los casos de acoso laboral.
Definición y diseño de una campaña estructurada  por medio de la cual  se sensibilice respecto a los valores, sus conductas asociadas y los preceptos para la implementación de una cultura del buen trato.
Diseñar e implementar un programa de capacitación dirigida a los servidores, a los miembros de los Comités de Convivencia y a los nuevos servidores por medio del cual se haga un proceso de formación de competencias en el que: Se de a conocer los conceptos asociados al acoso laboral (conocimientos), se brinden herramientas para la resolución efectiva de conflictos y de inteligencia emocional en las relaciones interpersonales (habilidades) y valores asociados a la cultura del buen trato (actitudes). es un producto del acoso
Diseñar tres  estrategias a través de  rutas y mecanismos de prevención secundaria y terciaria del acoso laboral en la Entidad, dirigida a personas, a grupos y a lideres. Es un producto del acoso</t>
  </si>
  <si>
    <t xml:space="preserve">Programa aprobado por el Jefe de la División de Gestión Humana
Resolución aprobada y  socializada con  los servidores.
Documento elaborado y socializado con los servidores.
Documento socializado con  los servidores.
Socialización de las piezas comunicativas.
Capacitación realizada a los servidores, a los miembros de los Comités de Convivencia y a los nuevos servidores.
Estrategias de intervención diseñadas (para personas, grupos o líderes). </t>
  </si>
  <si>
    <t xml:space="preserve">Elaborar un diagnóstico inicial : de los estilos de liderazgo dentro de los  servidores con personal a cargo en la  Secretaria General. Producto
Definir un plan de intervención de acuerdo al análisis de los resultados obtenidos en el diagnostico inicial 
Implementar y evaluar el plan de intervención con los servidores que tienen personal a cargo en la  Secretaria General.
Realizar un Informe de evaluación e impacto del plan de intervención el cual se presentara al Secretario General </t>
  </si>
  <si>
    <t xml:space="preserve">Informe Plan de acción para Fortalecimiento del MIPGN 
Documento Estrategia  para fortalecer el cumplimiento de la Resolución 016 de 2021 
2 Informes semestrales de ejecución de la estrategia  para fortalecer el cumplimiento de la Resolución 016 de 2021 
Documento de estrategia de sensibilización 
2 informes semestrales de ejecución de estrategia de sensibilización del sistema de o información STRATEGOS 
Documento de la estrategia de sensibilización 
Informe de evaluación y seguimiento de la estrategia 
Alertas e informes de la actualización de las actuaciones en el SIM </t>
  </si>
  <si>
    <t>Primera parte, Documento compilatorio, que integre el Temario del Sistema de Control Interno - SCI, identificando de los temas relevantes que deben ser incorporados al módulo de Control Interno…
" Documento Metodológico: Construcción por parte de la Oficina de Control Interno y el IEMP del módulo del Sistema de Control Interno, donde se acude a las herramientas de aprendizaje con que esta cuenta; propendiendo por una metodología de aprendizaje didáctica, que logre la mejor interiorización, apropiación e interés por parte de los funcionarios, con el fin de que lo aprendido sea puesto en práctica en el cumplimiento de sus funciones.
En la última parte de esta dinámica se adelantará la evaluación para medir el nivel de adherencia de los funcionarios de la PGN en los temas tratados."
Hoja de ruta para la incorporación, por parte del IEMP de las actividades de capacitación y fortalecimiento del Sistema de Control Interno, en el Plan Institucional de Capacitación; donde, por una parte se plasman los insumos de capacitación y, por otra, se inclúyelas acciones complementarias de sensibilización, mediante jornadas de difusión, incentivos y campañas pedagógicas que buscan visibilizar y concientizar a los servidores sobre la importancia estratégica del Control Interno en el cumplimiento de los objetivos trazados por la Entidad.</t>
  </si>
  <si>
    <t>(N° horas laborales con disponibilidad de soluciones tecnológicas/N° de horas laborales)*100</t>
  </si>
  <si>
    <t xml:space="preserve">Formular el plan de actualización y dotación de equipos de computo (Portátiles y Computadores de Escritorio).
</t>
  </si>
  <si>
    <t>(total de soluciones tecnológicas renovadas/ Total de soluciones tecnológicas susceptibles de ser renovadas)*100</t>
  </si>
  <si>
    <t>(Horas empleadas para dar respuesta a solicitudes tecnológicas/Total de respuestas dadas frente a solicitudes tecnológicas)*100</t>
  </si>
  <si>
    <t xml:space="preserve">Sumatoria de días empleados para la gestión de procesos precontractuales / 
Procesos precontractuales para licitaciones publicas culminados </t>
  </si>
  <si>
    <t>(Dependencias que completan el proceso de gestion documental (archivos fisicos sin pendientes de transferencia y eliminación) anualmente/ Dependencias intervenidas en el proceso de gestión documental (archivo físicos) anualmente)*100</t>
  </si>
  <si>
    <t xml:space="preserve">"Elaborar el diagnóstico??? 
Adelantar como fase preliminar la revisión del ejercicio de AE desarrollado por la entidad con el fin de realizar la actualización de los modelos de los servicios y flujos de información, la gestión del ciclo de vida del dato, el análisis y desarrollo de capacidades para el uso estratégico de la información de cara a establecer soluciones  desde el escenario de los datos, que le aporten valor a los procesos de la entidad en sus diferentes niveles y que vaya en línea con la estrategia de la Oficina de Sistemas, las bases normativas emitidas por MinTic y las mejores prácticas en el tratamiento de información. En esta actividad también se involucra un análisis de la situación actual, complementado con la revisión y establecimiento de la matriz de roles para la gestión de la información y sus responsabilidades (RACI)."
"Implementación de la estrategia???
Establecer, aprobar y socializar la estrategia respecto al dominio de información desde el escenario de gobierno de los datos, calidad de los datos, ciclo de vida de los datos, perfilamiento de los datos (características), intercambio, identificación de datos maestros, unificación de fuentes de información y seguridad de ésta, incluyendo en este último la auditoría y trazabilidad de los datos. Aquí se contempla la arquitectura de datos destino (Considerando la Gestión, Migración y Gobierno de los Datos, así como los roles, habilidades y competencias) y los artefactos que deriven de esta nueva arquitectura."
"Definición de un catalogo???
Establecimiento de un catálogo de proyectos (Fase de Oportunidades y Soluciones) con base en las necesidades identificadas en pro de optimizar la gestión de la información y en línea con la estrategia descrita en el numeral 2. De estos proyectos se derivan unos recursos, tiempos, alcances e impactos que deben ir acorde con el ejercicio de AE, la arquitectura misional de la entidad y el PETI."
Establecer los recursos necesarios que deriven de los proyectos y en línea con la estrategia descrita en el numeral 2. Este involucra el recurso humano, metodologías adoptadas y herramientas tecnológicas que apoyen la unificación de las fuentes de datos, estandarización de la información, interoperabilidad efectiva, y disponibilidad de la información en tiempo real (donde se requiera). Un tema para considerar son aquellos proyectos que representen victorias tempranas o “Quick Wins” que impacten positivamente la gestión de los datos y no exijan muchos recursos.
Establecer una hoja de ruta de dichos proyectos, teniendo en cuenta los recursos identificados, las necesidades de la entidad a cubrir, criterios de aceptación, y la normativa, desarrollando una estrategia de migración de la arquitectura base a la arquitectura objetivo con base en un plan de implementación previamente socializado y aprobado desde la Oficina de Sistemas. </t>
  </si>
  <si>
    <t>Situación Actual de la Entidad (As-Is), Análisis de Brechas, Documento Modelo de Flujo y Servicios de Información
Documento de la estrategia incluyendo la planeación, objetivos, visión y se debe incluir la arquitectura de datos objetivo (To-Be).Documento de Identificación y Análisis de Datos Maestros. Definición de la arquitectura de datos, modelo de procesos de gestion de datos, modelo de datos (lógicos y misionales), vistas de la arquitectura, resultados del análisis de brechas, requisitos de interoperabilidad entre otros.
Catálogo de proyectos. Gestión de riesgos, líneas de tiempo, insumos o entradas requeridas en cada proyecto, restricciones de la arquitectura tecnológica, Modelo de Uso de la Información, entre otros.
Recursos de índole tecnológico, técnico, documental, mano de obra especializada.
Documentos esperados en cada proyecto respecto al alcance, implementación, tiempos, recursos y costos.</t>
  </si>
  <si>
    <t>Revisión de los inventarios documentales de transferencia y eliminación documental  elaborados y/o actualizados de los archivos en el nivel nacional
Transferencia de conocimiento en la aplicación del proceso de gestión documental.
Actualización de instrumentos archivísticos 
Aplicación de los procedimientos de organización, transferencia y eliminación documental en los archivos físicos de gestión conforme a lo establecido en los lineamientos y políticas de la PGN
Actividades culturales procurando la lectura y la escritura</t>
  </si>
  <si>
    <t>Inventarios documentales revisados 
Funcionarios capacitados
Instrumentos archivísticos actualizados
Inventarios documentales de los archivos organizados, transferidos o eliminados
Memorias, registros fotográficos y listados de asistencia de las actividades realizadas de acuerdo con el plan de trabajo</t>
  </si>
  <si>
    <t>Realizar tres foros de capacitación a personero y oficinas de control interno disciplinario enfocado en el Sistema General de Regalías
Establecer un plan de trabajo conjunto con la CGR y el DNP, mediante la priorización de proyectos de inversión financiados con recursos del SGR  a revisar conjuntamente 
Actualizar el Modelo de identificación de riesgos en la ejecución de proyectos financiados con SGR, como herramienta para la priorización de casos a evaluar
Realizar dos Mesas de Socialización y Capacitación con grupos étnicos en relación con el SGR</t>
  </si>
  <si>
    <t>30%
30%
20%
20%</t>
  </si>
  <si>
    <t>3 informes y memorias de los foros de capacitación
Plan de trabajo conjunto con proyectos priorizados
Un modelo actualizado
2 informes y memorias de mesas de socialización con comunidades étnicasforos de capacitación  grupos étnicos</t>
  </si>
  <si>
    <t>Defensa de los derechos y garantías fundamentales, ciudadanos, colectivos y del ambiente
Convivencia en paz 
Legalidad y preservación del interés público</t>
  </si>
  <si>
    <t>Fortalecimiento organizacional y simplificación de procesos
Gestión del conocimiento y la innovación</t>
  </si>
  <si>
    <t xml:space="preserve">Fortalecimiento organizacional y simplificación de procesos
Legalidad y preservación del interés público
Legitimidad de la función pública y administrativa
Justicia y ejercicio del Ministerio Público
Gobernanza territorial </t>
  </si>
  <si>
    <t>Fortalecimiento organizacional y simplificación de procesos
Defensa de los derechos y garantías fundamentales, ciudadanos, colectivos y del ambiente 
Legalidad y preservación del interés público
Justicia y Ejercicio del Ministerio Público 
Legitimidad de la función pública y administrativa
Convivencia en paz</t>
  </si>
  <si>
    <t>Restablecimiento de derechos de orden legal y constitucional 
Defensa de los derechos y garantías fundamentales, ciudadanos, colectivos y del ambiente
Defensa del patrimonio público 
Defensa del orden jurídico 
Legitimidad de la función pública y administrativa
Convivencia en paz
Gobernanza territorial
Mejora Normativa</t>
  </si>
  <si>
    <t>Restablecimiento de derechos de orden legal y constitucional 
Defensa de los derechos y garantías fundamentales, ciudadanos, colectivos y del ambiente
Defensa del patrimonio público 
Defensa del orden jurídico 
Legitimidad de la función pública y administrativa
Convivencia en paz
Gobernanza territorial</t>
  </si>
  <si>
    <t>Planeación institucional
Fortalecimiento organizacional y simplificación de procesos</t>
  </si>
  <si>
    <t xml:space="preserve">Fortalecimiento organizacional y simplificación de procesos
Gobierno Digital
Seguridad Digital 
Transparencia, acceso a la información pública y lucha contra la corrupción.
Gestión documental. 
Seguimiento y evaluación del desempeño institucional
Arquitectura Institucional
Gestión de la Información Estadística
</t>
  </si>
  <si>
    <t>Gestión del Talento Humano
Gestión del Conocimiento y la Innovación
Fortalecimiento organizacional y simplificación de procesos
Integridad</t>
  </si>
  <si>
    <t>Gobernanza Territorial
Planeación institucional</t>
  </si>
  <si>
    <t>Gobernanza Territorial
Planeación institucional
Gestión presupuestal y eficiencia del gasto público
Gestión del riesgo
Fortalecimiento organizacional y simplificación de procesos
Seguimiento y evaluación del desempeño institucional</t>
  </si>
  <si>
    <t>Fortalecimiento organizacional y simplificación de procesos
Defensa de los derechos y garantías fundamentales, ciudadanos, colectivos y del ambiente 
Legalidad y preservación del interés público
Justicia y Ejercicio del Ministerio Público 
Legitimidad de la función pública y administrativa
Convivencia en paz
Gobernanza territorial 
Defensa de los derechos y garantías fundamentales, ciudadanos, colectivos y del ambiente 
Defensa del patrimonio público 
Defensa del orden jurídico 
Legitimidad de la función pública y administrativa
Convivencia en paz
Gobernanza territorial</t>
  </si>
  <si>
    <t xml:space="preserve">Fortalecimiento organizacional y simplificación de procesos
Legalidad y preservación del interés público
Legitimidad de la función pública y administrativa
Justicia y ejercicio del Ministerio Público
Gobernanza territorial </t>
  </si>
  <si>
    <t xml:space="preserve">Fortalecimiento organizacional y simplificación de procesos
</t>
  </si>
  <si>
    <t xml:space="preserve">
Diseño cartilla intervención </t>
  </si>
  <si>
    <t>Diseñar estudio técnico de cargas laborales</t>
  </si>
  <si>
    <t xml:space="preserve">Restablecimiento de derechos de orden legal y constitucional 
</t>
  </si>
  <si>
    <t>Sensibilización en manejo de plataforma de contratación pública Secop II
"Rediseñar y actualizar la documentación relacionada con el proceso de contratación.</t>
  </si>
  <si>
    <t xml:space="preserve">"Diseñar y aplicar una campaña de sensibilización en contratación.
Sensibilización en actividad Precontractual / Contractual / 
Post Contractual y manejo de la plataforma de contracción"
</t>
  </si>
  <si>
    <t>Actualización del manual de contratación producto"</t>
  </si>
  <si>
    <t>DELEGADA PARA LA PAZ Y DERECHOS DE  LAS VICTIMAS -ACNUR CENTRAL</t>
  </si>
  <si>
    <t>DELEGADA PARA LA PAZ Y DERECHOS DE  LAS VICTIMAS- ACNUR PASTO</t>
  </si>
  <si>
    <t>DELEGADA PARA LA PAZ Y DERECHOS DE  LAS VICTIMAS- PROYECTO MPTF C3</t>
  </si>
  <si>
    <t>DELEGADA PARA LA PAZ Y DERECHOS DE  LAS VICTIMAS -CONTROL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</si>
</sst>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10"/>
      <name val="Arial"/>
      <family val="2"/>
    </font>
    <font>
      <sz val="11"/>
      <color theme="1"/>
      <name val="Calibri"/>
      <family val="2"/>
      <scheme val="minor"/>
    </font>
    <font>
      <sz val="11"/>
      <color rgb="FF000000"/>
      <name val="Calibri"/>
      <family val="2"/>
      <charset val="1"/>
    </font>
    <font>
      <sz val="11"/>
      <color rgb="FF9C5700"/>
      <name val="Calibri"/>
      <family val="2"/>
      <scheme val="minor"/>
    </font>
    <font>
      <sz val="9"/>
      <name val="Arial"/>
      <family val="2"/>
    </font>
    <font>
      <sz val="9"/>
      <name val="Calibri"/>
      <family val="2"/>
      <scheme val="minor"/>
    </font>
    <font>
      <sz val="9"/>
      <name val="Calibri Light"/>
      <family val="2"/>
    </font>
    <font>
      <b/>
      <sz val="9"/>
      <color theme="0"/>
      <name val="Arial"/>
      <family val="2"/>
    </font>
    <font>
      <b/>
      <sz val="12"/>
      <color theme="0"/>
      <name val="Arial"/>
      <family val="2"/>
    </font>
    <font>
      <b/>
      <sz val="16"/>
      <color theme="0"/>
      <name val="Arial"/>
      <family val="2"/>
    </font>
    <font>
      <sz val="12"/>
      <color theme="0"/>
      <name val="Arial"/>
      <family val="2"/>
    </font>
    <font>
      <sz val="18"/>
      <name val="Arial"/>
      <family val="2"/>
    </font>
    <font>
      <sz val="8"/>
      <name val="Arial"/>
      <family val="2"/>
    </font>
  </fonts>
  <fills count="6">
    <fill>
      <patternFill patternType="none"/>
    </fill>
    <fill>
      <patternFill patternType="gray125"/>
    </fill>
    <fill>
      <patternFill patternType="solid">
        <fgColor rgb="FFFFEB9C"/>
      </patternFill>
    </fill>
    <fill>
      <patternFill patternType="solid">
        <fgColor theme="4"/>
        <bgColor indexed="64"/>
      </patternFill>
    </fill>
    <fill>
      <patternFill patternType="solid">
        <fgColor rgb="FF002060"/>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right style="thin">
        <color indexed="64"/>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auto="1"/>
      </left>
      <right style="thin">
        <color auto="1"/>
      </right>
      <top style="thin">
        <color theme="0" tint="-0.34998626667073579"/>
      </top>
      <bottom/>
      <diagonal/>
    </border>
    <border>
      <left style="thin">
        <color auto="1"/>
      </left>
      <right style="thin">
        <color auto="1"/>
      </right>
      <top/>
      <bottom style="thin">
        <color theme="0" tint="-0.34998626667073579"/>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rgb="FF002060"/>
      </left>
      <right style="thin">
        <color theme="0" tint="-0.249977111117893"/>
      </right>
      <top/>
      <bottom/>
      <diagonal/>
    </border>
  </borders>
  <cellStyleXfs count="5">
    <xf numFmtId="0" fontId="0" fillId="0" borderId="0"/>
    <xf numFmtId="9" fontId="2" fillId="0" borderId="0" applyFont="0" applyFill="0" applyBorder="0" applyAlignment="0" applyProtection="0"/>
    <xf numFmtId="0" fontId="1" fillId="0" borderId="0"/>
    <xf numFmtId="0" fontId="3" fillId="0" borderId="0"/>
    <xf numFmtId="0" fontId="4" fillId="2" borderId="0" applyNumberFormat="0" applyBorder="0" applyAlignment="0" applyProtection="0"/>
  </cellStyleXfs>
  <cellXfs count="194">
    <xf numFmtId="0" fontId="0" fillId="0" borderId="0" xfId="0"/>
    <xf numFmtId="0" fontId="1"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vertical="center" wrapText="1"/>
    </xf>
    <xf numFmtId="164" fontId="5" fillId="0" borderId="8"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6" fillId="0" borderId="19" xfId="0"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9" fontId="5" fillId="0" borderId="4" xfId="1"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9" fontId="5" fillId="0" borderId="4" xfId="1"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5"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 xfId="0" applyFont="1" applyFill="1" applyBorder="1" applyAlignment="1">
      <alignment wrapText="1"/>
    </xf>
    <xf numFmtId="0" fontId="5" fillId="0" borderId="4" xfId="0" applyFont="1" applyFill="1" applyBorder="1" applyAlignment="1">
      <alignment horizontal="center" vertical="top" wrapText="1"/>
    </xf>
    <xf numFmtId="0" fontId="5" fillId="0" borderId="4" xfId="0" applyFont="1" applyFill="1" applyBorder="1" applyAlignment="1">
      <alignment horizontal="center" vertical="center"/>
    </xf>
    <xf numFmtId="0" fontId="5" fillId="0" borderId="0" xfId="0" applyFont="1" applyFill="1" applyAlignment="1">
      <alignment wrapText="1"/>
    </xf>
    <xf numFmtId="164" fontId="5" fillId="0" borderId="4" xfId="0" applyNumberFormat="1" applyFont="1" applyFill="1" applyBorder="1" applyAlignment="1">
      <alignment wrapText="1"/>
    </xf>
    <xf numFmtId="0" fontId="6" fillId="0" borderId="4" xfId="0" applyFont="1" applyFill="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applyAlignment="1">
      <alignment horizontal="left" vertical="center" wrapText="1"/>
    </xf>
    <xf numFmtId="0" fontId="5" fillId="0" borderId="4" xfId="0" applyFont="1" applyFill="1" applyBorder="1" applyAlignment="1">
      <alignment horizontal="center" wrapText="1"/>
    </xf>
    <xf numFmtId="0" fontId="5" fillId="0" borderId="0" xfId="0" applyFont="1" applyFill="1" applyAlignment="1">
      <alignment vertical="center" wrapText="1"/>
    </xf>
    <xf numFmtId="0" fontId="5" fillId="0" borderId="18" xfId="0" applyFont="1" applyFill="1" applyBorder="1" applyAlignment="1">
      <alignment vertical="center" wrapText="1"/>
    </xf>
    <xf numFmtId="9" fontId="5" fillId="0" borderId="4" xfId="0" applyNumberFormat="1" applyFont="1" applyFill="1" applyBorder="1" applyAlignment="1">
      <alignment vertical="center" wrapText="1"/>
    </xf>
    <xf numFmtId="0" fontId="5" fillId="0" borderId="4" xfId="0" applyFont="1" applyFill="1" applyBorder="1" applyAlignment="1">
      <alignment horizontal="left" vertical="center" wrapText="1"/>
    </xf>
    <xf numFmtId="0" fontId="5" fillId="0" borderId="18" xfId="0" applyFont="1" applyFill="1" applyBorder="1" applyAlignment="1">
      <alignment horizontal="left" vertical="center" wrapText="1"/>
    </xf>
    <xf numFmtId="9" fontId="5" fillId="0" borderId="4" xfId="0" applyNumberFormat="1" applyFont="1" applyFill="1" applyBorder="1" applyAlignment="1">
      <alignment horizontal="left" vertical="center" wrapText="1"/>
    </xf>
    <xf numFmtId="9" fontId="6"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xf>
    <xf numFmtId="164" fontId="5"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5" fillId="0" borderId="0" xfId="0" applyFont="1" applyFill="1" applyAlignment="1">
      <alignment horizontal="center" vertical="center" wrapText="1"/>
    </xf>
    <xf numFmtId="164" fontId="5" fillId="0" borderId="0" xfId="0" applyNumberFormat="1" applyFont="1" applyFill="1" applyAlignment="1">
      <alignment wrapText="1"/>
    </xf>
    <xf numFmtId="0" fontId="5" fillId="0" borderId="0" xfId="0" applyNumberFormat="1" applyFont="1" applyFill="1" applyAlignment="1">
      <alignment wrapText="1"/>
    </xf>
    <xf numFmtId="0" fontId="9" fillId="4" borderId="9" xfId="0" applyFont="1" applyFill="1" applyBorder="1" applyAlignment="1">
      <alignment horizontal="center" vertical="center" textRotation="90" wrapText="1"/>
    </xf>
    <xf numFmtId="0" fontId="11" fillId="3" borderId="20" xfId="0" applyFont="1" applyFill="1" applyBorder="1" applyAlignment="1">
      <alignment horizontal="center" vertical="center" wrapText="1"/>
    </xf>
    <xf numFmtId="0" fontId="11" fillId="3" borderId="20" xfId="0" applyFont="1" applyFill="1" applyBorder="1" applyAlignment="1">
      <alignment horizontal="center" vertical="center" textRotation="90" wrapText="1"/>
    </xf>
    <xf numFmtId="0" fontId="8" fillId="4" borderId="20" xfId="0" applyFont="1" applyFill="1" applyBorder="1" applyAlignment="1">
      <alignment horizontal="center" vertical="center" textRotation="90" wrapText="1"/>
    </xf>
    <xf numFmtId="0" fontId="8" fillId="4" borderId="9" xfId="0" applyFont="1" applyFill="1" applyBorder="1" applyAlignment="1">
      <alignment horizontal="center" vertical="center" textRotation="90"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17" fontId="5" fillId="0" borderId="0" xfId="0" applyNumberFormat="1" applyFont="1" applyFill="1" applyAlignment="1">
      <alignment wrapText="1"/>
    </xf>
    <xf numFmtId="0" fontId="6" fillId="0" borderId="17"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7"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wrapText="1"/>
    </xf>
    <xf numFmtId="0" fontId="5" fillId="0" borderId="0" xfId="0" applyNumberFormat="1" applyFont="1" applyFill="1" applyBorder="1" applyAlignment="1">
      <alignment wrapText="1"/>
    </xf>
    <xf numFmtId="0" fontId="5" fillId="0" borderId="17" xfId="0" applyFont="1" applyFill="1" applyBorder="1" applyAlignment="1">
      <alignment vertical="top" wrapText="1"/>
    </xf>
    <xf numFmtId="0" fontId="5" fillId="0" borderId="17"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164" fontId="5" fillId="0" borderId="17"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wrapText="1"/>
    </xf>
    <xf numFmtId="0" fontId="6" fillId="0" borderId="8" xfId="0" applyFont="1" applyFill="1" applyBorder="1" applyAlignment="1">
      <alignment vertical="center" wrapText="1"/>
    </xf>
    <xf numFmtId="0" fontId="5" fillId="0" borderId="19" xfId="0" applyFont="1" applyFill="1" applyBorder="1" applyAlignment="1">
      <alignment wrapText="1"/>
    </xf>
    <xf numFmtId="0" fontId="5" fillId="0" borderId="19" xfId="0" applyFont="1" applyFill="1" applyBorder="1" applyAlignment="1">
      <alignment vertical="center" wrapText="1"/>
    </xf>
    <xf numFmtId="164" fontId="5" fillId="0" borderId="19" xfId="0" applyNumberFormat="1" applyFont="1" applyFill="1" applyBorder="1" applyAlignment="1">
      <alignment wrapText="1"/>
    </xf>
    <xf numFmtId="0" fontId="5" fillId="0" borderId="19" xfId="0" applyNumberFormat="1" applyFont="1" applyFill="1" applyBorder="1" applyAlignment="1">
      <alignment wrapText="1"/>
    </xf>
    <xf numFmtId="164" fontId="5" fillId="0" borderId="8" xfId="0" applyNumberFormat="1" applyFont="1" applyFill="1" applyBorder="1" applyAlignment="1">
      <alignment wrapText="1"/>
    </xf>
    <xf numFmtId="0" fontId="5" fillId="0" borderId="8" xfId="0" applyNumberFormat="1" applyFont="1" applyFill="1" applyBorder="1" applyAlignment="1">
      <alignment wrapText="1"/>
    </xf>
    <xf numFmtId="0" fontId="5" fillId="0" borderId="8" xfId="0" applyFont="1" applyFill="1" applyBorder="1" applyAlignment="1">
      <alignment horizontal="left" vertical="center" wrapText="1"/>
    </xf>
    <xf numFmtId="164" fontId="5" fillId="0" borderId="8"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9" fontId="5"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5" xfId="0" applyFont="1" applyFill="1" applyBorder="1" applyAlignment="1">
      <alignment vertical="center" wrapText="1"/>
    </xf>
    <xf numFmtId="9" fontId="5" fillId="0" borderId="8" xfId="0" applyNumberFormat="1" applyFont="1" applyFill="1" applyBorder="1" applyAlignment="1">
      <alignment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8" xfId="1" applyFont="1" applyFill="1" applyBorder="1" applyAlignment="1">
      <alignment horizontal="center" vertical="center" wrapText="1"/>
    </xf>
    <xf numFmtId="0" fontId="6" fillId="0" borderId="4" xfId="0"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0" xfId="0" applyNumberFormat="1"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wrapText="1"/>
    </xf>
    <xf numFmtId="9" fontId="6" fillId="0" borderId="17"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5" fillId="0" borderId="17" xfId="0" applyFont="1" applyFill="1" applyBorder="1" applyAlignment="1">
      <alignment horizontal="center" wrapText="1"/>
    </xf>
    <xf numFmtId="0" fontId="5" fillId="0" borderId="8" xfId="0" applyFont="1" applyFill="1" applyBorder="1" applyAlignment="1">
      <alignment horizontal="center" wrapText="1"/>
    </xf>
    <xf numFmtId="0" fontId="5" fillId="0" borderId="4" xfId="0" applyFont="1" applyFill="1" applyBorder="1" applyAlignment="1">
      <alignment horizontal="center" vertical="center" wrapText="1"/>
    </xf>
    <xf numFmtId="9" fontId="5" fillId="0" borderId="17" xfId="1" applyFont="1" applyFill="1" applyBorder="1" applyAlignment="1">
      <alignment horizontal="center" vertical="center" wrapText="1"/>
    </xf>
    <xf numFmtId="9" fontId="5" fillId="0" borderId="19" xfId="1" applyFont="1" applyFill="1" applyBorder="1" applyAlignment="1">
      <alignment horizontal="center" vertical="center" wrapText="1"/>
    </xf>
    <xf numFmtId="9" fontId="5" fillId="0" borderId="8" xfId="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0" fontId="5" fillId="0" borderId="19"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3" xfId="0" applyFont="1" applyFill="1" applyBorder="1" applyAlignment="1">
      <alignment horizontal="center" wrapText="1"/>
    </xf>
    <xf numFmtId="0" fontId="5" fillId="0" borderId="1" xfId="0" applyFont="1" applyFill="1" applyBorder="1" applyAlignment="1">
      <alignment horizontal="center" wrapText="1"/>
    </xf>
    <xf numFmtId="0" fontId="5" fillId="0" borderId="5" xfId="0" applyFont="1" applyFill="1" applyBorder="1" applyAlignment="1">
      <alignment horizontal="center" wrapText="1"/>
    </xf>
    <xf numFmtId="0" fontId="11" fillId="4" borderId="9" xfId="0"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wrapText="1"/>
    </xf>
    <xf numFmtId="165" fontId="6" fillId="0" borderId="17"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0" xfId="0" applyFont="1" applyFill="1" applyBorder="1" applyAlignment="1">
      <alignment horizontal="center" vertical="center" wrapText="1"/>
    </xf>
    <xf numFmtId="164" fontId="11" fillId="4" borderId="9" xfId="0" applyNumberFormat="1" applyFont="1" applyFill="1" applyBorder="1" applyAlignment="1">
      <alignment horizontal="center" vertical="center" wrapText="1"/>
    </xf>
    <xf numFmtId="164" fontId="11" fillId="4" borderId="20" xfId="0" applyNumberFormat="1"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4" borderId="20"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8" xfId="0" applyFont="1" applyFill="1" applyBorder="1" applyAlignment="1">
      <alignment horizontal="center" vertical="center" wrapText="1"/>
    </xf>
  </cellXfs>
  <cellStyles count="5">
    <cellStyle name="Neutral 2" xfId="4" xr:uid="{00000000-0005-0000-0000-000000000000}"/>
    <cellStyle name="Normal" xfId="0" builtinId="0"/>
    <cellStyle name="Normal 3" xfId="3" xr:uid="{00000000-0005-0000-0000-000002000000}"/>
    <cellStyle name="Normal 3 2" xfId="2"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965728</xdr:colOff>
      <xdr:row>0</xdr:row>
      <xdr:rowOff>186765</xdr:rowOff>
    </xdr:from>
    <xdr:to>
      <xdr:col>1</xdr:col>
      <xdr:colOff>612960</xdr:colOff>
      <xdr:row>2</xdr:row>
      <xdr:rowOff>623794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728" y="186765"/>
          <a:ext cx="954585" cy="1258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 val="Hoja1"/>
      <sheetName val="Hoja2"/>
      <sheetName val="Hoja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Q154"/>
  <sheetViews>
    <sheetView showGridLines="0" tabSelected="1" view="pageBreakPreview" topLeftCell="G2" zoomScale="70" zoomScaleNormal="70" zoomScaleSheetLayoutView="70" zoomScalePageLayoutView="125" workbookViewId="0">
      <selection activeCell="Z92" sqref="Z92"/>
    </sheetView>
  </sheetViews>
  <sheetFormatPr baseColWidth="10" defaultColWidth="10.85546875" defaultRowHeight="12" x14ac:dyDescent="0.2"/>
  <cols>
    <col min="1" max="1" width="19.5703125" style="26" customWidth="1"/>
    <col min="2" max="2" width="25.140625" style="32" customWidth="1"/>
    <col min="3" max="3" width="22.7109375" style="32" customWidth="1"/>
    <col min="4" max="4" width="21.7109375" style="32" customWidth="1"/>
    <col min="5" max="5" width="21.28515625" style="32" customWidth="1"/>
    <col min="6" max="6" width="31" style="32" customWidth="1"/>
    <col min="7" max="7" width="18" style="32" customWidth="1"/>
    <col min="8" max="8" width="16.28515625" style="32" customWidth="1"/>
    <col min="9" max="10" width="17.7109375" style="32" customWidth="1"/>
    <col min="11" max="11" width="15.85546875" style="32" customWidth="1"/>
    <col min="12" max="12" width="12.7109375" style="42" customWidth="1"/>
    <col min="13" max="13" width="10.28515625" style="42" customWidth="1"/>
    <col min="14" max="14" width="10.140625" style="42" customWidth="1"/>
    <col min="15" max="15" width="13.85546875" style="42" customWidth="1"/>
    <col min="16" max="16" width="15.7109375" style="42" customWidth="1"/>
    <col min="17" max="17" width="13.85546875" style="42" customWidth="1"/>
    <col min="18" max="18" width="18.85546875" style="42" customWidth="1"/>
    <col min="19" max="19" width="16.7109375" style="32" customWidth="1"/>
    <col min="20" max="20" width="29.42578125" style="32" customWidth="1"/>
    <col min="21" max="21" width="16.7109375" style="32" customWidth="1"/>
    <col min="22" max="22" width="58.7109375" style="32" customWidth="1"/>
    <col min="23" max="23" width="15.28515625" style="106" customWidth="1"/>
    <col min="24" max="24" width="15.28515625" style="44" customWidth="1"/>
    <col min="25" max="25" width="24" style="43" customWidth="1"/>
    <col min="26" max="30" width="2" style="26" customWidth="1"/>
    <col min="31" max="31" width="2.140625" style="26" customWidth="1"/>
    <col min="32" max="36" width="2" style="26" customWidth="1"/>
    <col min="37" max="37" width="3.42578125" style="26" customWidth="1"/>
    <col min="38" max="42" width="16.7109375" style="26" customWidth="1"/>
    <col min="43" max="16384" width="10.85546875" style="26"/>
  </cols>
  <sheetData>
    <row r="1" spans="1:42" ht="32.25" customHeight="1" x14ac:dyDescent="0.2">
      <c r="A1" s="50"/>
      <c r="B1" s="51"/>
      <c r="C1" s="152" t="s">
        <v>344</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26" t="s">
        <v>345</v>
      </c>
      <c r="AO1" s="26">
        <v>1</v>
      </c>
    </row>
    <row r="2" spans="1:42" ht="32.25" customHeight="1" x14ac:dyDescent="0.2">
      <c r="A2" s="50"/>
      <c r="B2" s="51"/>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26" t="s">
        <v>346</v>
      </c>
      <c r="AO2" s="53">
        <v>44562</v>
      </c>
    </row>
    <row r="3" spans="1:42" ht="53.25" customHeight="1" x14ac:dyDescent="0.2">
      <c r="A3" s="50"/>
      <c r="B3" s="51"/>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row>
    <row r="4" spans="1:42" ht="61.5" customHeight="1" x14ac:dyDescent="0.2">
      <c r="A4" s="166" t="s">
        <v>0</v>
      </c>
      <c r="B4" s="166"/>
      <c r="C4" s="167"/>
      <c r="D4" s="167"/>
      <c r="E4" s="167"/>
      <c r="F4" s="167"/>
      <c r="G4" s="167"/>
      <c r="H4" s="167"/>
      <c r="I4" s="167"/>
      <c r="J4" s="167"/>
      <c r="K4" s="167"/>
      <c r="L4" s="167"/>
      <c r="M4" s="167"/>
      <c r="N4" s="167"/>
      <c r="O4" s="167"/>
      <c r="P4" s="167"/>
      <c r="Q4" s="167"/>
      <c r="R4" s="167"/>
      <c r="S4" s="167"/>
      <c r="T4" s="170" t="s">
        <v>1</v>
      </c>
      <c r="U4" s="171"/>
      <c r="V4" s="171"/>
      <c r="W4" s="171"/>
      <c r="X4" s="171"/>
      <c r="Y4" s="171"/>
      <c r="Z4" s="171"/>
      <c r="AA4" s="171"/>
      <c r="AB4" s="171"/>
      <c r="AC4" s="171"/>
      <c r="AD4" s="171"/>
      <c r="AE4" s="171"/>
      <c r="AF4" s="171"/>
      <c r="AG4" s="171"/>
      <c r="AH4" s="171"/>
      <c r="AI4" s="171"/>
      <c r="AJ4" s="171"/>
      <c r="AK4" s="171"/>
      <c r="AL4" s="171"/>
      <c r="AM4" s="171"/>
      <c r="AN4" s="171"/>
      <c r="AO4" s="171"/>
      <c r="AP4" s="171"/>
    </row>
    <row r="5" spans="1:42" ht="23.25" customHeight="1" x14ac:dyDescent="0.2">
      <c r="A5" s="159" t="s">
        <v>78</v>
      </c>
      <c r="B5" s="157" t="s">
        <v>25</v>
      </c>
      <c r="C5" s="157" t="s">
        <v>28</v>
      </c>
      <c r="D5" s="157" t="s">
        <v>29</v>
      </c>
      <c r="E5" s="157" t="s">
        <v>2</v>
      </c>
      <c r="F5" s="157" t="s">
        <v>3</v>
      </c>
      <c r="G5" s="157" t="s">
        <v>4</v>
      </c>
      <c r="H5" s="157" t="s">
        <v>5</v>
      </c>
      <c r="I5" s="157" t="s">
        <v>6</v>
      </c>
      <c r="J5" s="153" t="s">
        <v>349</v>
      </c>
      <c r="K5" s="157" t="s">
        <v>7</v>
      </c>
      <c r="L5" s="153" t="s">
        <v>8</v>
      </c>
      <c r="M5" s="154"/>
      <c r="N5" s="155"/>
      <c r="O5" s="153" t="s">
        <v>351</v>
      </c>
      <c r="P5" s="157" t="s">
        <v>11</v>
      </c>
      <c r="Q5" s="157"/>
      <c r="R5" s="157"/>
      <c r="S5" s="157"/>
      <c r="T5" s="140" t="s">
        <v>27</v>
      </c>
      <c r="U5" s="140" t="s">
        <v>12</v>
      </c>
      <c r="V5" s="168" t="s">
        <v>9</v>
      </c>
      <c r="W5" s="162" t="s">
        <v>406</v>
      </c>
      <c r="X5" s="164" t="s">
        <v>30</v>
      </c>
      <c r="Y5" s="140" t="s">
        <v>10</v>
      </c>
      <c r="Z5" s="140" t="s">
        <v>343</v>
      </c>
      <c r="AA5" s="140"/>
      <c r="AB5" s="140"/>
      <c r="AC5" s="140"/>
      <c r="AD5" s="140"/>
      <c r="AE5" s="140"/>
      <c r="AF5" s="140"/>
      <c r="AG5" s="140"/>
      <c r="AH5" s="140"/>
      <c r="AI5" s="140"/>
      <c r="AJ5" s="140"/>
      <c r="AK5" s="140"/>
      <c r="AL5" s="140" t="s">
        <v>258</v>
      </c>
      <c r="AM5" s="140"/>
      <c r="AN5" s="140"/>
      <c r="AO5" s="140"/>
      <c r="AP5" s="140"/>
    </row>
    <row r="6" spans="1:42" ht="104.25" customHeight="1" x14ac:dyDescent="0.2">
      <c r="A6" s="160"/>
      <c r="B6" s="161"/>
      <c r="C6" s="161"/>
      <c r="D6" s="161"/>
      <c r="E6" s="161"/>
      <c r="F6" s="161"/>
      <c r="G6" s="161"/>
      <c r="H6" s="161"/>
      <c r="I6" s="161"/>
      <c r="J6" s="156"/>
      <c r="K6" s="161"/>
      <c r="L6" s="46">
        <v>2022</v>
      </c>
      <c r="M6" s="46">
        <v>2023</v>
      </c>
      <c r="N6" s="46">
        <v>2024</v>
      </c>
      <c r="O6" s="156"/>
      <c r="P6" s="47" t="s">
        <v>85</v>
      </c>
      <c r="Q6" s="47" t="s">
        <v>86</v>
      </c>
      <c r="R6" s="47" t="s">
        <v>87</v>
      </c>
      <c r="S6" s="47" t="s">
        <v>26</v>
      </c>
      <c r="T6" s="158"/>
      <c r="U6" s="158"/>
      <c r="V6" s="169"/>
      <c r="W6" s="163"/>
      <c r="X6" s="165"/>
      <c r="Y6" s="158"/>
      <c r="Z6" s="48" t="s">
        <v>13</v>
      </c>
      <c r="AA6" s="48" t="s">
        <v>14</v>
      </c>
      <c r="AB6" s="48" t="s">
        <v>15</v>
      </c>
      <c r="AC6" s="48" t="s">
        <v>16</v>
      </c>
      <c r="AD6" s="48" t="s">
        <v>17</v>
      </c>
      <c r="AE6" s="49" t="s">
        <v>18</v>
      </c>
      <c r="AF6" s="49" t="s">
        <v>19</v>
      </c>
      <c r="AG6" s="49" t="s">
        <v>20</v>
      </c>
      <c r="AH6" s="49" t="s">
        <v>21</v>
      </c>
      <c r="AI6" s="49" t="s">
        <v>22</v>
      </c>
      <c r="AJ6" s="49" t="s">
        <v>23</v>
      </c>
      <c r="AK6" s="49" t="s">
        <v>24</v>
      </c>
      <c r="AL6" s="45" t="s">
        <v>259</v>
      </c>
      <c r="AM6" s="45" t="str">
        <f>UPPER("BID")</f>
        <v>BID</v>
      </c>
      <c r="AN6" s="45" t="s">
        <v>260</v>
      </c>
      <c r="AO6" s="45" t="s">
        <v>261</v>
      </c>
      <c r="AP6" s="45" t="s">
        <v>262</v>
      </c>
    </row>
    <row r="7" spans="1:42" ht="72" hidden="1" x14ac:dyDescent="0.2">
      <c r="A7" s="5" t="s">
        <v>79</v>
      </c>
      <c r="B7" s="5" t="s">
        <v>32</v>
      </c>
      <c r="C7" s="5"/>
      <c r="D7" s="5"/>
      <c r="E7" s="5" t="s">
        <v>80</v>
      </c>
      <c r="F7" s="5" t="s">
        <v>81</v>
      </c>
      <c r="G7" s="5" t="s">
        <v>82</v>
      </c>
      <c r="H7" s="5" t="s">
        <v>356</v>
      </c>
      <c r="I7" s="5" t="s">
        <v>84</v>
      </c>
      <c r="J7" s="5" t="s">
        <v>350</v>
      </c>
      <c r="K7" s="2" t="s">
        <v>339</v>
      </c>
      <c r="L7" s="2" t="s">
        <v>339</v>
      </c>
      <c r="M7" s="2" t="s">
        <v>339</v>
      </c>
      <c r="N7" s="2" t="s">
        <v>339</v>
      </c>
      <c r="O7" s="2" t="s">
        <v>339</v>
      </c>
      <c r="P7" s="2" t="s">
        <v>339</v>
      </c>
      <c r="Q7" s="2" t="s">
        <v>339</v>
      </c>
      <c r="R7" s="2" t="s">
        <v>339</v>
      </c>
      <c r="S7" s="2" t="s">
        <v>339</v>
      </c>
      <c r="T7" s="2" t="s">
        <v>339</v>
      </c>
      <c r="U7" s="2" t="s">
        <v>339</v>
      </c>
      <c r="V7" s="2" t="s">
        <v>339</v>
      </c>
      <c r="W7" s="2" t="s">
        <v>339</v>
      </c>
      <c r="X7" s="2" t="s">
        <v>339</v>
      </c>
      <c r="Y7" s="2" t="s">
        <v>339</v>
      </c>
      <c r="Z7" s="2" t="s">
        <v>339</v>
      </c>
      <c r="AA7" s="2" t="s">
        <v>339</v>
      </c>
      <c r="AB7" s="2" t="s">
        <v>339</v>
      </c>
      <c r="AC7" s="2" t="s">
        <v>31</v>
      </c>
      <c r="AD7" s="2" t="s">
        <v>31</v>
      </c>
      <c r="AE7" s="2" t="s">
        <v>31</v>
      </c>
      <c r="AF7" s="2" t="s">
        <v>31</v>
      </c>
      <c r="AG7" s="2" t="s">
        <v>31</v>
      </c>
      <c r="AH7" s="2" t="s">
        <v>31</v>
      </c>
      <c r="AI7" s="2" t="s">
        <v>31</v>
      </c>
      <c r="AJ7" s="2" t="s">
        <v>31</v>
      </c>
      <c r="AK7" s="2" t="s">
        <v>31</v>
      </c>
      <c r="AL7" s="2" t="s">
        <v>83</v>
      </c>
      <c r="AM7" s="2" t="s">
        <v>83</v>
      </c>
      <c r="AN7" s="2" t="s">
        <v>83</v>
      </c>
      <c r="AO7" s="2" t="s">
        <v>83</v>
      </c>
      <c r="AP7" s="2" t="s">
        <v>83</v>
      </c>
    </row>
    <row r="8" spans="1:42" ht="72" hidden="1" x14ac:dyDescent="0.2">
      <c r="A8" s="5" t="s">
        <v>79</v>
      </c>
      <c r="B8" s="5" t="s">
        <v>32</v>
      </c>
      <c r="C8" s="5"/>
      <c r="D8" s="5"/>
      <c r="E8" s="5" t="s">
        <v>34</v>
      </c>
      <c r="F8" s="5" t="s">
        <v>407</v>
      </c>
      <c r="G8" s="5" t="s">
        <v>82</v>
      </c>
      <c r="H8" s="5" t="s">
        <v>356</v>
      </c>
      <c r="I8" s="5" t="s">
        <v>103</v>
      </c>
      <c r="J8" s="5" t="s">
        <v>350</v>
      </c>
      <c r="K8" s="2">
        <v>45</v>
      </c>
      <c r="L8" s="2">
        <v>50</v>
      </c>
      <c r="M8" s="2">
        <v>55</v>
      </c>
      <c r="N8" s="2">
        <v>60</v>
      </c>
      <c r="O8" s="79">
        <v>60</v>
      </c>
      <c r="P8" s="2" t="s">
        <v>83</v>
      </c>
      <c r="Q8" s="2" t="s">
        <v>83</v>
      </c>
      <c r="R8" s="2" t="s">
        <v>83</v>
      </c>
      <c r="S8" s="2" t="s">
        <v>83</v>
      </c>
      <c r="T8" s="2" t="s">
        <v>83</v>
      </c>
      <c r="U8" s="2" t="s">
        <v>83</v>
      </c>
      <c r="V8" s="2" t="s">
        <v>83</v>
      </c>
      <c r="W8" s="2" t="s">
        <v>83</v>
      </c>
      <c r="X8" s="2" t="s">
        <v>83</v>
      </c>
      <c r="Y8" s="2" t="s">
        <v>83</v>
      </c>
      <c r="Z8" s="2" t="s">
        <v>31</v>
      </c>
      <c r="AA8" s="2" t="s">
        <v>31</v>
      </c>
      <c r="AB8" s="2" t="s">
        <v>31</v>
      </c>
      <c r="AC8" s="2" t="s">
        <v>31</v>
      </c>
      <c r="AD8" s="2" t="s">
        <v>31</v>
      </c>
      <c r="AE8" s="2" t="s">
        <v>31</v>
      </c>
      <c r="AF8" s="2" t="s">
        <v>31</v>
      </c>
      <c r="AG8" s="2" t="s">
        <v>31</v>
      </c>
      <c r="AH8" s="2" t="s">
        <v>31</v>
      </c>
      <c r="AI8" s="2" t="s">
        <v>31</v>
      </c>
      <c r="AJ8" s="2" t="s">
        <v>31</v>
      </c>
      <c r="AK8" s="2" t="s">
        <v>31</v>
      </c>
      <c r="AL8" s="2" t="s">
        <v>83</v>
      </c>
      <c r="AM8" s="2" t="s">
        <v>83</v>
      </c>
      <c r="AN8" s="2" t="s">
        <v>83</v>
      </c>
      <c r="AO8" s="2" t="s">
        <v>83</v>
      </c>
      <c r="AP8" s="2" t="s">
        <v>83</v>
      </c>
    </row>
    <row r="9" spans="1:42" ht="108" hidden="1" customHeight="1" x14ac:dyDescent="0.2">
      <c r="A9" s="5" t="s">
        <v>79</v>
      </c>
      <c r="B9" s="5" t="s">
        <v>88</v>
      </c>
      <c r="C9" s="5"/>
      <c r="D9" s="5"/>
      <c r="E9" s="5" t="s">
        <v>35</v>
      </c>
      <c r="F9" s="5" t="s">
        <v>89</v>
      </c>
      <c r="G9" s="5" t="s">
        <v>82</v>
      </c>
      <c r="H9" s="5" t="s">
        <v>356</v>
      </c>
      <c r="I9" s="5" t="s">
        <v>84</v>
      </c>
      <c r="J9" s="5" t="s">
        <v>350</v>
      </c>
      <c r="K9" s="5" t="s">
        <v>83</v>
      </c>
      <c r="L9" s="5" t="s">
        <v>83</v>
      </c>
      <c r="M9" s="5" t="s">
        <v>83</v>
      </c>
      <c r="N9" s="5" t="s">
        <v>83</v>
      </c>
      <c r="O9" s="5" t="s">
        <v>83</v>
      </c>
      <c r="P9" s="2" t="s">
        <v>83</v>
      </c>
      <c r="Q9" s="2" t="s">
        <v>83</v>
      </c>
      <c r="R9" s="2" t="s">
        <v>83</v>
      </c>
      <c r="S9" s="2" t="s">
        <v>83</v>
      </c>
      <c r="T9" s="2" t="s">
        <v>83</v>
      </c>
      <c r="U9" s="2" t="s">
        <v>83</v>
      </c>
      <c r="V9" s="2" t="s">
        <v>83</v>
      </c>
      <c r="W9" s="2" t="s">
        <v>83</v>
      </c>
      <c r="X9" s="2" t="s">
        <v>83</v>
      </c>
      <c r="Y9" s="2" t="s">
        <v>83</v>
      </c>
      <c r="Z9" s="2" t="s">
        <v>31</v>
      </c>
      <c r="AA9" s="2" t="s">
        <v>31</v>
      </c>
      <c r="AB9" s="2" t="s">
        <v>31</v>
      </c>
      <c r="AC9" s="2" t="s">
        <v>31</v>
      </c>
      <c r="AD9" s="2" t="s">
        <v>31</v>
      </c>
      <c r="AE9" s="2" t="s">
        <v>31</v>
      </c>
      <c r="AF9" s="2" t="s">
        <v>31</v>
      </c>
      <c r="AG9" s="2" t="s">
        <v>31</v>
      </c>
      <c r="AH9" s="2" t="s">
        <v>31</v>
      </c>
      <c r="AI9" s="2" t="s">
        <v>31</v>
      </c>
      <c r="AJ9" s="2" t="s">
        <v>31</v>
      </c>
      <c r="AK9" s="2" t="s">
        <v>31</v>
      </c>
      <c r="AL9" s="2" t="s">
        <v>83</v>
      </c>
      <c r="AM9" s="2" t="s">
        <v>83</v>
      </c>
      <c r="AN9" s="2" t="s">
        <v>83</v>
      </c>
      <c r="AO9" s="2" t="s">
        <v>83</v>
      </c>
      <c r="AP9" s="2" t="s">
        <v>83</v>
      </c>
    </row>
    <row r="10" spans="1:42" ht="111" hidden="1" customHeight="1" x14ac:dyDescent="0.2">
      <c r="A10" s="5" t="s">
        <v>79</v>
      </c>
      <c r="B10" s="5" t="s">
        <v>88</v>
      </c>
      <c r="C10" s="5"/>
      <c r="D10" s="5"/>
      <c r="E10" s="5" t="s">
        <v>36</v>
      </c>
      <c r="F10" s="5" t="s">
        <v>147</v>
      </c>
      <c r="G10" s="5" t="s">
        <v>82</v>
      </c>
      <c r="H10" s="5" t="s">
        <v>356</v>
      </c>
      <c r="I10" s="5" t="s">
        <v>84</v>
      </c>
      <c r="J10" s="5" t="s">
        <v>350</v>
      </c>
      <c r="K10" s="5" t="s">
        <v>83</v>
      </c>
      <c r="L10" s="5" t="s">
        <v>83</v>
      </c>
      <c r="M10" s="5" t="s">
        <v>83</v>
      </c>
      <c r="N10" s="5" t="s">
        <v>83</v>
      </c>
      <c r="O10" s="5" t="s">
        <v>83</v>
      </c>
      <c r="P10" s="2" t="s">
        <v>83</v>
      </c>
      <c r="Q10" s="2" t="s">
        <v>83</v>
      </c>
      <c r="R10" s="2" t="s">
        <v>83</v>
      </c>
      <c r="S10" s="2" t="s">
        <v>83</v>
      </c>
      <c r="T10" s="2" t="s">
        <v>83</v>
      </c>
      <c r="U10" s="2" t="s">
        <v>83</v>
      </c>
      <c r="V10" s="2" t="s">
        <v>83</v>
      </c>
      <c r="W10" s="2" t="s">
        <v>83</v>
      </c>
      <c r="X10" s="2" t="s">
        <v>83</v>
      </c>
      <c r="Y10" s="2" t="s">
        <v>83</v>
      </c>
      <c r="Z10" s="2" t="s">
        <v>31</v>
      </c>
      <c r="AA10" s="2" t="s">
        <v>31</v>
      </c>
      <c r="AB10" s="2" t="s">
        <v>31</v>
      </c>
      <c r="AC10" s="2" t="s">
        <v>31</v>
      </c>
      <c r="AD10" s="2" t="s">
        <v>31</v>
      </c>
      <c r="AE10" s="2" t="s">
        <v>31</v>
      </c>
      <c r="AF10" s="2" t="s">
        <v>31</v>
      </c>
      <c r="AG10" s="2" t="s">
        <v>31</v>
      </c>
      <c r="AH10" s="2" t="s">
        <v>31</v>
      </c>
      <c r="AI10" s="2" t="s">
        <v>31</v>
      </c>
      <c r="AJ10" s="2" t="s">
        <v>31</v>
      </c>
      <c r="AK10" s="2" t="s">
        <v>31</v>
      </c>
      <c r="AL10" s="2" t="s">
        <v>83</v>
      </c>
      <c r="AM10" s="2" t="s">
        <v>83</v>
      </c>
      <c r="AN10" s="2" t="s">
        <v>83</v>
      </c>
      <c r="AO10" s="2" t="s">
        <v>83</v>
      </c>
      <c r="AP10" s="2" t="s">
        <v>83</v>
      </c>
    </row>
    <row r="11" spans="1:42" ht="96" hidden="1" x14ac:dyDescent="0.2">
      <c r="A11" s="5" t="s">
        <v>79</v>
      </c>
      <c r="B11" s="5" t="s">
        <v>37</v>
      </c>
      <c r="C11" s="5"/>
      <c r="D11" s="5"/>
      <c r="E11" s="5" t="s">
        <v>145</v>
      </c>
      <c r="F11" s="5" t="s">
        <v>148</v>
      </c>
      <c r="G11" s="5" t="s">
        <v>82</v>
      </c>
      <c r="H11" s="5" t="s">
        <v>356</v>
      </c>
      <c r="I11" s="5" t="s">
        <v>84</v>
      </c>
      <c r="J11" s="5" t="s">
        <v>350</v>
      </c>
      <c r="K11" s="12">
        <v>0.25</v>
      </c>
      <c r="L11" s="12">
        <v>0.23</v>
      </c>
      <c r="M11" s="12">
        <v>0.22</v>
      </c>
      <c r="N11" s="12">
        <v>0.21</v>
      </c>
      <c r="O11" s="12">
        <v>0.2</v>
      </c>
      <c r="P11" s="2" t="s">
        <v>83</v>
      </c>
      <c r="Q11" s="2" t="s">
        <v>83</v>
      </c>
      <c r="R11" s="2" t="s">
        <v>83</v>
      </c>
      <c r="S11" s="2" t="s">
        <v>83</v>
      </c>
      <c r="T11" s="2" t="s">
        <v>83</v>
      </c>
      <c r="U11" s="2" t="s">
        <v>83</v>
      </c>
      <c r="V11" s="2" t="s">
        <v>83</v>
      </c>
      <c r="W11" s="2" t="s">
        <v>83</v>
      </c>
      <c r="X11" s="2" t="s">
        <v>83</v>
      </c>
      <c r="Y11" s="2" t="s">
        <v>83</v>
      </c>
      <c r="Z11" s="2" t="s">
        <v>31</v>
      </c>
      <c r="AA11" s="2" t="s">
        <v>31</v>
      </c>
      <c r="AB11" s="2" t="s">
        <v>31</v>
      </c>
      <c r="AC11" s="2" t="s">
        <v>31</v>
      </c>
      <c r="AD11" s="2" t="s">
        <v>31</v>
      </c>
      <c r="AE11" s="2" t="s">
        <v>31</v>
      </c>
      <c r="AF11" s="2" t="s">
        <v>31</v>
      </c>
      <c r="AG11" s="2" t="s">
        <v>31</v>
      </c>
      <c r="AH11" s="2" t="s">
        <v>31</v>
      </c>
      <c r="AI11" s="2" t="s">
        <v>31</v>
      </c>
      <c r="AJ11" s="2" t="s">
        <v>31</v>
      </c>
      <c r="AK11" s="2" t="s">
        <v>31</v>
      </c>
      <c r="AL11" s="2" t="s">
        <v>83</v>
      </c>
      <c r="AM11" s="2" t="s">
        <v>83</v>
      </c>
      <c r="AN11" s="2" t="s">
        <v>83</v>
      </c>
      <c r="AO11" s="2" t="s">
        <v>83</v>
      </c>
      <c r="AP11" s="2" t="s">
        <v>83</v>
      </c>
    </row>
    <row r="12" spans="1:42" ht="72" hidden="1" customHeight="1" x14ac:dyDescent="0.2">
      <c r="A12" s="5" t="s">
        <v>79</v>
      </c>
      <c r="B12" s="5" t="s">
        <v>37</v>
      </c>
      <c r="C12" s="5"/>
      <c r="D12" s="5"/>
      <c r="E12" s="5" t="s">
        <v>38</v>
      </c>
      <c r="F12" s="5" t="s">
        <v>408</v>
      </c>
      <c r="G12" s="5" t="s">
        <v>82</v>
      </c>
      <c r="H12" s="5" t="s">
        <v>355</v>
      </c>
      <c r="I12" s="5" t="s">
        <v>84</v>
      </c>
      <c r="J12" s="5" t="s">
        <v>350</v>
      </c>
      <c r="K12" s="5" t="s">
        <v>83</v>
      </c>
      <c r="L12" s="5" t="s">
        <v>83</v>
      </c>
      <c r="M12" s="5" t="s">
        <v>83</v>
      </c>
      <c r="N12" s="5" t="s">
        <v>83</v>
      </c>
      <c r="O12" s="5" t="s">
        <v>83</v>
      </c>
      <c r="P12" s="2" t="s">
        <v>83</v>
      </c>
      <c r="Q12" s="2" t="s">
        <v>83</v>
      </c>
      <c r="R12" s="2" t="s">
        <v>83</v>
      </c>
      <c r="S12" s="2" t="s">
        <v>83</v>
      </c>
      <c r="T12" s="2" t="s">
        <v>83</v>
      </c>
      <c r="U12" s="2" t="s">
        <v>83</v>
      </c>
      <c r="V12" s="2" t="s">
        <v>83</v>
      </c>
      <c r="W12" s="2" t="s">
        <v>83</v>
      </c>
      <c r="X12" s="2" t="s">
        <v>83</v>
      </c>
      <c r="Y12" s="2" t="s">
        <v>83</v>
      </c>
      <c r="Z12" s="2" t="s">
        <v>31</v>
      </c>
      <c r="AA12" s="2" t="s">
        <v>31</v>
      </c>
      <c r="AB12" s="2" t="s">
        <v>31</v>
      </c>
      <c r="AC12" s="2" t="s">
        <v>31</v>
      </c>
      <c r="AD12" s="2" t="s">
        <v>31</v>
      </c>
      <c r="AE12" s="2" t="s">
        <v>31</v>
      </c>
      <c r="AF12" s="2" t="s">
        <v>31</v>
      </c>
      <c r="AG12" s="2" t="s">
        <v>31</v>
      </c>
      <c r="AH12" s="2" t="s">
        <v>31</v>
      </c>
      <c r="AI12" s="2" t="s">
        <v>31</v>
      </c>
      <c r="AJ12" s="2" t="s">
        <v>31</v>
      </c>
      <c r="AK12" s="2" t="s">
        <v>31</v>
      </c>
      <c r="AL12" s="2" t="s">
        <v>83</v>
      </c>
      <c r="AM12" s="2" t="s">
        <v>83</v>
      </c>
      <c r="AN12" s="2" t="s">
        <v>83</v>
      </c>
      <c r="AO12" s="2" t="s">
        <v>83</v>
      </c>
      <c r="AP12" s="2" t="s">
        <v>83</v>
      </c>
    </row>
    <row r="13" spans="1:42" ht="89.25" hidden="1" customHeight="1" x14ac:dyDescent="0.2">
      <c r="A13" s="5" t="s">
        <v>79</v>
      </c>
      <c r="B13" s="5" t="s">
        <v>37</v>
      </c>
      <c r="C13" s="5"/>
      <c r="D13" s="5"/>
      <c r="E13" s="5" t="s">
        <v>39</v>
      </c>
      <c r="F13" s="5" t="s">
        <v>409</v>
      </c>
      <c r="G13" s="5" t="s">
        <v>82</v>
      </c>
      <c r="H13" s="5" t="s">
        <v>355</v>
      </c>
      <c r="I13" s="5" t="s">
        <v>84</v>
      </c>
      <c r="J13" s="5" t="s">
        <v>350</v>
      </c>
      <c r="K13" s="34">
        <v>0.64</v>
      </c>
      <c r="L13" s="34">
        <v>0.68</v>
      </c>
      <c r="M13" s="34">
        <v>0.72</v>
      </c>
      <c r="N13" s="34">
        <v>0.75</v>
      </c>
      <c r="O13" s="34">
        <v>0.75</v>
      </c>
      <c r="P13" s="2" t="s">
        <v>83</v>
      </c>
      <c r="Q13" s="2" t="s">
        <v>83</v>
      </c>
      <c r="R13" s="2" t="s">
        <v>83</v>
      </c>
      <c r="S13" s="2" t="s">
        <v>83</v>
      </c>
      <c r="T13" s="22" t="s">
        <v>83</v>
      </c>
      <c r="U13" s="22" t="s">
        <v>83</v>
      </c>
      <c r="V13" s="22" t="s">
        <v>83</v>
      </c>
      <c r="W13" s="22" t="s">
        <v>83</v>
      </c>
      <c r="X13" s="22" t="s">
        <v>83</v>
      </c>
      <c r="Y13" s="22" t="s">
        <v>83</v>
      </c>
      <c r="Z13" s="22" t="s">
        <v>31</v>
      </c>
      <c r="AA13" s="22" t="s">
        <v>31</v>
      </c>
      <c r="AB13" s="22" t="s">
        <v>31</v>
      </c>
      <c r="AC13" s="22" t="s">
        <v>31</v>
      </c>
      <c r="AD13" s="22" t="s">
        <v>31</v>
      </c>
      <c r="AE13" s="22" t="s">
        <v>31</v>
      </c>
      <c r="AF13" s="22" t="s">
        <v>31</v>
      </c>
      <c r="AG13" s="22" t="s">
        <v>31</v>
      </c>
      <c r="AH13" s="22" t="s">
        <v>31</v>
      </c>
      <c r="AI13" s="22" t="s">
        <v>31</v>
      </c>
      <c r="AJ13" s="22" t="s">
        <v>31</v>
      </c>
      <c r="AK13" s="22" t="s">
        <v>31</v>
      </c>
      <c r="AL13" s="22" t="s">
        <v>83</v>
      </c>
      <c r="AM13" s="22" t="s">
        <v>83</v>
      </c>
      <c r="AN13" s="22" t="s">
        <v>83</v>
      </c>
      <c r="AO13" s="22" t="s">
        <v>83</v>
      </c>
      <c r="AP13" s="22" t="s">
        <v>83</v>
      </c>
    </row>
    <row r="14" spans="1:42" ht="66.75" customHeight="1" x14ac:dyDescent="0.2">
      <c r="A14" s="120" t="s">
        <v>90</v>
      </c>
      <c r="B14" s="120" t="s">
        <v>40</v>
      </c>
      <c r="C14" s="120" t="s">
        <v>380</v>
      </c>
      <c r="D14" s="120" t="s">
        <v>397</v>
      </c>
      <c r="E14" s="120" t="s">
        <v>41</v>
      </c>
      <c r="F14" s="120" t="s">
        <v>95</v>
      </c>
      <c r="G14" s="120" t="s">
        <v>94</v>
      </c>
      <c r="H14" s="120" t="s">
        <v>352</v>
      </c>
      <c r="I14" s="120" t="s">
        <v>84</v>
      </c>
      <c r="J14" s="120" t="s">
        <v>350</v>
      </c>
      <c r="K14" s="120" t="s">
        <v>42</v>
      </c>
      <c r="L14" s="120">
        <v>0.9</v>
      </c>
      <c r="M14" s="120">
        <v>0.9</v>
      </c>
      <c r="N14" s="120">
        <v>0.9</v>
      </c>
      <c r="O14" s="114">
        <v>0.9</v>
      </c>
      <c r="P14" s="107" t="s">
        <v>122</v>
      </c>
      <c r="Q14" s="117"/>
      <c r="R14" s="117"/>
      <c r="S14" s="107" t="s">
        <v>490</v>
      </c>
      <c r="T14" s="119" t="s">
        <v>137</v>
      </c>
      <c r="U14" s="119" t="s">
        <v>379</v>
      </c>
      <c r="V14" s="2" t="s">
        <v>273</v>
      </c>
      <c r="W14" s="12" t="s">
        <v>276</v>
      </c>
      <c r="X14" s="119">
        <v>4</v>
      </c>
      <c r="Y14" s="119" t="s">
        <v>277</v>
      </c>
      <c r="Z14" s="119"/>
      <c r="AA14" s="119">
        <v>1</v>
      </c>
      <c r="AB14" s="119"/>
      <c r="AC14" s="119">
        <v>1</v>
      </c>
      <c r="AD14" s="119">
        <v>1</v>
      </c>
      <c r="AE14" s="119">
        <v>1</v>
      </c>
      <c r="AF14" s="119"/>
      <c r="AG14" s="119"/>
      <c r="AH14" s="119"/>
      <c r="AI14" s="119"/>
      <c r="AJ14" s="119"/>
      <c r="AK14" s="119"/>
      <c r="AL14" s="90" t="s">
        <v>31</v>
      </c>
      <c r="AM14" s="90" t="s">
        <v>31</v>
      </c>
      <c r="AN14" s="90" t="s">
        <v>31</v>
      </c>
      <c r="AO14" s="90" t="s">
        <v>31</v>
      </c>
      <c r="AP14" s="90" t="s">
        <v>31</v>
      </c>
    </row>
    <row r="15" spans="1:42" ht="30.75" customHeight="1" x14ac:dyDescent="0.2">
      <c r="A15" s="121"/>
      <c r="B15" s="121"/>
      <c r="C15" s="121"/>
      <c r="D15" s="121"/>
      <c r="E15" s="121"/>
      <c r="F15" s="121"/>
      <c r="G15" s="121"/>
      <c r="H15" s="121"/>
      <c r="I15" s="121"/>
      <c r="J15" s="121"/>
      <c r="K15" s="121"/>
      <c r="L15" s="121"/>
      <c r="M15" s="121"/>
      <c r="N15" s="121"/>
      <c r="O15" s="108"/>
      <c r="P15" s="108"/>
      <c r="Q15" s="129"/>
      <c r="R15" s="129"/>
      <c r="S15" s="108"/>
      <c r="T15" s="108"/>
      <c r="U15" s="108"/>
      <c r="V15" s="15" t="s">
        <v>272</v>
      </c>
      <c r="W15" s="96">
        <v>0.3</v>
      </c>
      <c r="X15" s="108"/>
      <c r="Y15" s="108"/>
      <c r="Z15" s="108"/>
      <c r="AA15" s="108"/>
      <c r="AB15" s="108"/>
      <c r="AC15" s="108"/>
      <c r="AD15" s="108"/>
      <c r="AE15" s="108"/>
      <c r="AF15" s="108"/>
      <c r="AG15" s="108"/>
      <c r="AH15" s="108"/>
      <c r="AI15" s="108"/>
      <c r="AJ15" s="108"/>
      <c r="AK15" s="108"/>
      <c r="AL15" s="90" t="s">
        <v>31</v>
      </c>
      <c r="AM15" s="90" t="s">
        <v>31</v>
      </c>
      <c r="AN15" s="90" t="s">
        <v>31</v>
      </c>
      <c r="AO15" s="90" t="s">
        <v>31</v>
      </c>
      <c r="AP15" s="90" t="s">
        <v>31</v>
      </c>
    </row>
    <row r="16" spans="1:42" ht="66" customHeight="1" x14ac:dyDescent="0.2">
      <c r="A16" s="121"/>
      <c r="B16" s="121"/>
      <c r="C16" s="121"/>
      <c r="D16" s="121"/>
      <c r="E16" s="121"/>
      <c r="F16" s="121"/>
      <c r="G16" s="121"/>
      <c r="H16" s="121"/>
      <c r="I16" s="121"/>
      <c r="J16" s="121"/>
      <c r="K16" s="121"/>
      <c r="L16" s="121"/>
      <c r="M16" s="121"/>
      <c r="N16" s="121"/>
      <c r="O16" s="108"/>
      <c r="P16" s="108"/>
      <c r="Q16" s="129"/>
      <c r="R16" s="129"/>
      <c r="S16" s="108"/>
      <c r="T16" s="108"/>
      <c r="U16" s="108"/>
      <c r="V16" s="2" t="s">
        <v>275</v>
      </c>
      <c r="W16" s="12">
        <v>0.35</v>
      </c>
      <c r="X16" s="108"/>
      <c r="Y16" s="108"/>
      <c r="Z16" s="108"/>
      <c r="AA16" s="108"/>
      <c r="AB16" s="108"/>
      <c r="AC16" s="108"/>
      <c r="AD16" s="108"/>
      <c r="AE16" s="108"/>
      <c r="AF16" s="108"/>
      <c r="AG16" s="108"/>
      <c r="AH16" s="108"/>
      <c r="AI16" s="108"/>
      <c r="AJ16" s="108"/>
      <c r="AK16" s="108"/>
      <c r="AL16" s="90" t="s">
        <v>31</v>
      </c>
      <c r="AM16" s="90" t="s">
        <v>31</v>
      </c>
      <c r="AN16" s="90" t="s">
        <v>31</v>
      </c>
      <c r="AO16" s="90" t="s">
        <v>31</v>
      </c>
      <c r="AP16" s="90" t="s">
        <v>31</v>
      </c>
    </row>
    <row r="17" spans="1:42" ht="27" customHeight="1" x14ac:dyDescent="0.2">
      <c r="A17" s="121"/>
      <c r="B17" s="121"/>
      <c r="C17" s="121"/>
      <c r="D17" s="121"/>
      <c r="E17" s="121"/>
      <c r="F17" s="121"/>
      <c r="G17" s="121"/>
      <c r="H17" s="121"/>
      <c r="I17" s="121"/>
      <c r="J17" s="121"/>
      <c r="K17" s="121"/>
      <c r="L17" s="121"/>
      <c r="M17" s="121"/>
      <c r="N17" s="121"/>
      <c r="O17" s="108"/>
      <c r="P17" s="109"/>
      <c r="Q17" s="118"/>
      <c r="R17" s="118"/>
      <c r="S17" s="109"/>
      <c r="T17" s="109"/>
      <c r="U17" s="109"/>
      <c r="V17" s="2" t="s">
        <v>274</v>
      </c>
      <c r="W17" s="12">
        <v>0.1</v>
      </c>
      <c r="X17" s="109"/>
      <c r="Y17" s="109"/>
      <c r="Z17" s="109"/>
      <c r="AA17" s="109"/>
      <c r="AB17" s="109"/>
      <c r="AC17" s="109"/>
      <c r="AD17" s="109"/>
      <c r="AE17" s="109"/>
      <c r="AF17" s="109"/>
      <c r="AG17" s="109"/>
      <c r="AH17" s="109"/>
      <c r="AI17" s="109"/>
      <c r="AJ17" s="109"/>
      <c r="AK17" s="109"/>
      <c r="AL17" s="90" t="s">
        <v>31</v>
      </c>
      <c r="AM17" s="90" t="s">
        <v>31</v>
      </c>
      <c r="AN17" s="90" t="s">
        <v>31</v>
      </c>
      <c r="AO17" s="90" t="s">
        <v>31</v>
      </c>
      <c r="AP17" s="90" t="s">
        <v>31</v>
      </c>
    </row>
    <row r="18" spans="1:42" ht="36" customHeight="1" x14ac:dyDescent="0.2">
      <c r="A18" s="121"/>
      <c r="B18" s="121"/>
      <c r="C18" s="121"/>
      <c r="D18" s="121"/>
      <c r="E18" s="121"/>
      <c r="F18" s="121"/>
      <c r="G18" s="121"/>
      <c r="H18" s="121"/>
      <c r="I18" s="121"/>
      <c r="J18" s="121"/>
      <c r="K18" s="121"/>
      <c r="L18" s="121"/>
      <c r="M18" s="121"/>
      <c r="N18" s="121"/>
      <c r="O18" s="108"/>
      <c r="P18" s="107" t="s">
        <v>122</v>
      </c>
      <c r="Q18" s="107"/>
      <c r="R18" s="117"/>
      <c r="S18" s="107" t="s">
        <v>214</v>
      </c>
      <c r="T18" s="107" t="s">
        <v>137</v>
      </c>
      <c r="U18" s="107" t="s">
        <v>379</v>
      </c>
      <c r="V18" s="24" t="s">
        <v>279</v>
      </c>
      <c r="W18" s="12">
        <v>0.1</v>
      </c>
      <c r="X18" s="107">
        <v>3</v>
      </c>
      <c r="Y18" s="107" t="s">
        <v>257</v>
      </c>
      <c r="Z18" s="107"/>
      <c r="AA18" s="107"/>
      <c r="AB18" s="107"/>
      <c r="AC18" s="107"/>
      <c r="AD18" s="107"/>
      <c r="AE18" s="107"/>
      <c r="AF18" s="107"/>
      <c r="AG18" s="107"/>
      <c r="AH18" s="107"/>
      <c r="AI18" s="107"/>
      <c r="AJ18" s="107"/>
      <c r="AK18" s="107">
        <v>3</v>
      </c>
      <c r="AL18" s="90" t="s">
        <v>31</v>
      </c>
      <c r="AM18" s="90" t="s">
        <v>31</v>
      </c>
      <c r="AN18" s="90" t="s">
        <v>31</v>
      </c>
      <c r="AO18" s="90" t="s">
        <v>31</v>
      </c>
      <c r="AP18" s="90" t="s">
        <v>31</v>
      </c>
    </row>
    <row r="19" spans="1:42" ht="48.75" customHeight="1" x14ac:dyDescent="0.2">
      <c r="A19" s="121"/>
      <c r="B19" s="121"/>
      <c r="C19" s="121"/>
      <c r="D19" s="121"/>
      <c r="E19" s="121"/>
      <c r="F19" s="121"/>
      <c r="G19" s="121"/>
      <c r="H19" s="121"/>
      <c r="I19" s="121"/>
      <c r="J19" s="121"/>
      <c r="K19" s="121"/>
      <c r="L19" s="121"/>
      <c r="M19" s="121"/>
      <c r="N19" s="121"/>
      <c r="O19" s="108"/>
      <c r="P19" s="108"/>
      <c r="Q19" s="108"/>
      <c r="R19" s="129"/>
      <c r="S19" s="108"/>
      <c r="T19" s="108"/>
      <c r="U19" s="108"/>
      <c r="V19" s="24" t="s">
        <v>410</v>
      </c>
      <c r="W19" s="12">
        <v>0.4</v>
      </c>
      <c r="X19" s="108"/>
      <c r="Y19" s="108"/>
      <c r="Z19" s="108"/>
      <c r="AA19" s="108"/>
      <c r="AB19" s="108"/>
      <c r="AC19" s="108"/>
      <c r="AD19" s="108"/>
      <c r="AE19" s="108"/>
      <c r="AF19" s="108"/>
      <c r="AG19" s="108"/>
      <c r="AH19" s="108"/>
      <c r="AI19" s="108"/>
      <c r="AJ19" s="108"/>
      <c r="AK19" s="108"/>
      <c r="AL19" s="90" t="s">
        <v>31</v>
      </c>
      <c r="AM19" s="90" t="s">
        <v>31</v>
      </c>
      <c r="AN19" s="90" t="s">
        <v>31</v>
      </c>
      <c r="AO19" s="90" t="s">
        <v>31</v>
      </c>
      <c r="AP19" s="90" t="s">
        <v>31</v>
      </c>
    </row>
    <row r="20" spans="1:42" ht="41.25" customHeight="1" x14ac:dyDescent="0.2">
      <c r="A20" s="121"/>
      <c r="B20" s="121"/>
      <c r="C20" s="121"/>
      <c r="D20" s="121"/>
      <c r="E20" s="121"/>
      <c r="F20" s="121"/>
      <c r="G20" s="121"/>
      <c r="H20" s="121"/>
      <c r="I20" s="121"/>
      <c r="J20" s="121"/>
      <c r="K20" s="121"/>
      <c r="L20" s="121"/>
      <c r="M20" s="121"/>
      <c r="N20" s="121"/>
      <c r="O20" s="108"/>
      <c r="P20" s="109"/>
      <c r="Q20" s="109"/>
      <c r="R20" s="118"/>
      <c r="S20" s="109"/>
      <c r="T20" s="109"/>
      <c r="U20" s="109"/>
      <c r="V20" s="24" t="s">
        <v>278</v>
      </c>
      <c r="W20" s="12">
        <v>0.5</v>
      </c>
      <c r="X20" s="109"/>
      <c r="Y20" s="109"/>
      <c r="Z20" s="109"/>
      <c r="AA20" s="109"/>
      <c r="AB20" s="109"/>
      <c r="AC20" s="109"/>
      <c r="AD20" s="109"/>
      <c r="AE20" s="109"/>
      <c r="AF20" s="109"/>
      <c r="AG20" s="109"/>
      <c r="AH20" s="109"/>
      <c r="AI20" s="109"/>
      <c r="AJ20" s="109"/>
      <c r="AK20" s="109"/>
      <c r="AL20" s="90" t="s">
        <v>31</v>
      </c>
      <c r="AM20" s="90" t="s">
        <v>31</v>
      </c>
      <c r="AN20" s="90" t="s">
        <v>31</v>
      </c>
      <c r="AO20" s="90" t="s">
        <v>31</v>
      </c>
      <c r="AP20" s="90" t="s">
        <v>31</v>
      </c>
    </row>
    <row r="21" spans="1:42" ht="27" customHeight="1" x14ac:dyDescent="0.2">
      <c r="A21" s="121"/>
      <c r="B21" s="121"/>
      <c r="C21" s="121"/>
      <c r="D21" s="121"/>
      <c r="E21" s="121"/>
      <c r="F21" s="121"/>
      <c r="G21" s="121"/>
      <c r="H21" s="121"/>
      <c r="I21" s="121"/>
      <c r="J21" s="121"/>
      <c r="K21" s="121"/>
      <c r="L21" s="121"/>
      <c r="M21" s="121"/>
      <c r="N21" s="121"/>
      <c r="O21" s="108"/>
      <c r="P21" s="107" t="s">
        <v>122</v>
      </c>
      <c r="Q21" s="107"/>
      <c r="R21" s="117"/>
      <c r="S21" s="107" t="str">
        <f>UPPER("Para la Paz y derechos de las Victimas")</f>
        <v>PARA LA PAZ Y DERECHOS DE LAS VICTIMAS</v>
      </c>
      <c r="T21" s="107" t="s">
        <v>137</v>
      </c>
      <c r="U21" s="107" t="s">
        <v>379</v>
      </c>
      <c r="V21" s="24" t="s">
        <v>288</v>
      </c>
      <c r="W21" s="12">
        <v>0.4</v>
      </c>
      <c r="X21" s="107">
        <v>5</v>
      </c>
      <c r="Y21" s="107" t="s">
        <v>172</v>
      </c>
      <c r="Z21" s="107"/>
      <c r="AA21" s="107"/>
      <c r="AB21" s="107">
        <v>1</v>
      </c>
      <c r="AC21" s="107">
        <v>1</v>
      </c>
      <c r="AD21" s="107">
        <v>2</v>
      </c>
      <c r="AE21" s="107">
        <v>1</v>
      </c>
      <c r="AF21" s="107"/>
      <c r="AG21" s="107"/>
      <c r="AH21" s="107"/>
      <c r="AI21" s="107"/>
      <c r="AJ21" s="107"/>
      <c r="AK21" s="107"/>
      <c r="AL21" s="90" t="s">
        <v>31</v>
      </c>
      <c r="AM21" s="90" t="s">
        <v>31</v>
      </c>
      <c r="AN21" s="90" t="s">
        <v>31</v>
      </c>
      <c r="AO21" s="90" t="s">
        <v>31</v>
      </c>
      <c r="AP21" s="90" t="s">
        <v>31</v>
      </c>
    </row>
    <row r="22" spans="1:42" ht="41.25" customHeight="1" x14ac:dyDescent="0.2">
      <c r="A22" s="121"/>
      <c r="B22" s="121"/>
      <c r="C22" s="121"/>
      <c r="D22" s="121"/>
      <c r="E22" s="121"/>
      <c r="F22" s="121"/>
      <c r="G22" s="121"/>
      <c r="H22" s="121"/>
      <c r="I22" s="121"/>
      <c r="J22" s="121"/>
      <c r="K22" s="121"/>
      <c r="L22" s="121"/>
      <c r="M22" s="121"/>
      <c r="N22" s="121"/>
      <c r="O22" s="108"/>
      <c r="P22" s="108"/>
      <c r="Q22" s="108"/>
      <c r="R22" s="129"/>
      <c r="S22" s="108"/>
      <c r="T22" s="108"/>
      <c r="U22" s="108"/>
      <c r="V22" s="2" t="s">
        <v>289</v>
      </c>
      <c r="W22" s="12">
        <v>0.1</v>
      </c>
      <c r="X22" s="108"/>
      <c r="Y22" s="108"/>
      <c r="Z22" s="108"/>
      <c r="AA22" s="108"/>
      <c r="AB22" s="108"/>
      <c r="AC22" s="108"/>
      <c r="AD22" s="108"/>
      <c r="AE22" s="108"/>
      <c r="AF22" s="108"/>
      <c r="AG22" s="108"/>
      <c r="AH22" s="108"/>
      <c r="AI22" s="108"/>
      <c r="AJ22" s="108"/>
      <c r="AK22" s="108"/>
      <c r="AL22" s="90" t="s">
        <v>31</v>
      </c>
      <c r="AM22" s="90" t="s">
        <v>31</v>
      </c>
      <c r="AN22" s="90" t="s">
        <v>31</v>
      </c>
      <c r="AO22" s="90" t="s">
        <v>31</v>
      </c>
      <c r="AP22" s="90" t="s">
        <v>31</v>
      </c>
    </row>
    <row r="23" spans="1:42" ht="36.75" customHeight="1" x14ac:dyDescent="0.2">
      <c r="A23" s="121"/>
      <c r="B23" s="121"/>
      <c r="C23" s="121"/>
      <c r="D23" s="121"/>
      <c r="E23" s="121"/>
      <c r="F23" s="121"/>
      <c r="G23" s="121"/>
      <c r="H23" s="121"/>
      <c r="I23" s="121"/>
      <c r="J23" s="121"/>
      <c r="K23" s="121"/>
      <c r="L23" s="121"/>
      <c r="M23" s="121"/>
      <c r="N23" s="121"/>
      <c r="O23" s="108"/>
      <c r="P23" s="108"/>
      <c r="Q23" s="108"/>
      <c r="R23" s="129"/>
      <c r="S23" s="108"/>
      <c r="T23" s="108"/>
      <c r="U23" s="108"/>
      <c r="V23" s="2" t="s">
        <v>290</v>
      </c>
      <c r="W23" s="12">
        <v>0.1</v>
      </c>
      <c r="X23" s="108"/>
      <c r="Y23" s="108"/>
      <c r="Z23" s="108"/>
      <c r="AA23" s="108"/>
      <c r="AB23" s="108"/>
      <c r="AC23" s="108"/>
      <c r="AD23" s="108"/>
      <c r="AE23" s="108"/>
      <c r="AF23" s="108"/>
      <c r="AG23" s="108"/>
      <c r="AH23" s="108"/>
      <c r="AI23" s="108"/>
      <c r="AJ23" s="108"/>
      <c r="AK23" s="108"/>
      <c r="AL23" s="90" t="s">
        <v>31</v>
      </c>
      <c r="AM23" s="90" t="s">
        <v>31</v>
      </c>
      <c r="AN23" s="90" t="s">
        <v>31</v>
      </c>
      <c r="AO23" s="90" t="s">
        <v>31</v>
      </c>
      <c r="AP23" s="90" t="s">
        <v>31</v>
      </c>
    </row>
    <row r="24" spans="1:42" ht="41.25" customHeight="1" x14ac:dyDescent="0.2">
      <c r="A24" s="121"/>
      <c r="B24" s="121"/>
      <c r="C24" s="121"/>
      <c r="D24" s="121"/>
      <c r="E24" s="121"/>
      <c r="F24" s="121"/>
      <c r="G24" s="121"/>
      <c r="H24" s="121"/>
      <c r="I24" s="121"/>
      <c r="J24" s="121"/>
      <c r="K24" s="121"/>
      <c r="L24" s="121"/>
      <c r="M24" s="121"/>
      <c r="N24" s="121"/>
      <c r="O24" s="108"/>
      <c r="P24" s="108"/>
      <c r="Q24" s="108"/>
      <c r="R24" s="129"/>
      <c r="S24" s="108"/>
      <c r="T24" s="108"/>
      <c r="U24" s="108"/>
      <c r="V24" s="2" t="s">
        <v>291</v>
      </c>
      <c r="W24" s="12">
        <v>0.2</v>
      </c>
      <c r="X24" s="108"/>
      <c r="Y24" s="108"/>
      <c r="Z24" s="108"/>
      <c r="AA24" s="108"/>
      <c r="AB24" s="108"/>
      <c r="AC24" s="108"/>
      <c r="AD24" s="108"/>
      <c r="AE24" s="108"/>
      <c r="AF24" s="108"/>
      <c r="AG24" s="108"/>
      <c r="AH24" s="108"/>
      <c r="AI24" s="108"/>
      <c r="AJ24" s="108"/>
      <c r="AK24" s="108"/>
      <c r="AL24" s="90" t="s">
        <v>31</v>
      </c>
      <c r="AM24" s="90" t="s">
        <v>31</v>
      </c>
      <c r="AN24" s="90" t="s">
        <v>31</v>
      </c>
      <c r="AO24" s="90" t="s">
        <v>31</v>
      </c>
      <c r="AP24" s="90" t="s">
        <v>31</v>
      </c>
    </row>
    <row r="25" spans="1:42" ht="27.75" customHeight="1" x14ac:dyDescent="0.2">
      <c r="A25" s="121"/>
      <c r="B25" s="121"/>
      <c r="C25" s="121"/>
      <c r="D25" s="121"/>
      <c r="E25" s="121"/>
      <c r="F25" s="121"/>
      <c r="G25" s="121"/>
      <c r="H25" s="121"/>
      <c r="I25" s="121"/>
      <c r="J25" s="121"/>
      <c r="K25" s="121"/>
      <c r="L25" s="121"/>
      <c r="M25" s="121"/>
      <c r="N25" s="121"/>
      <c r="O25" s="108"/>
      <c r="P25" s="109"/>
      <c r="Q25" s="109"/>
      <c r="R25" s="118"/>
      <c r="S25" s="109"/>
      <c r="T25" s="109"/>
      <c r="U25" s="109"/>
      <c r="V25" s="2" t="s">
        <v>292</v>
      </c>
      <c r="W25" s="12">
        <v>0.2</v>
      </c>
      <c r="X25" s="109"/>
      <c r="Y25" s="109"/>
      <c r="Z25" s="109"/>
      <c r="AA25" s="109"/>
      <c r="AB25" s="109"/>
      <c r="AC25" s="109"/>
      <c r="AD25" s="109"/>
      <c r="AE25" s="109"/>
      <c r="AF25" s="109"/>
      <c r="AG25" s="109"/>
      <c r="AH25" s="109"/>
      <c r="AI25" s="109"/>
      <c r="AJ25" s="109"/>
      <c r="AK25" s="109"/>
      <c r="AL25" s="90" t="s">
        <v>31</v>
      </c>
      <c r="AM25" s="90" t="s">
        <v>31</v>
      </c>
      <c r="AN25" s="90" t="s">
        <v>31</v>
      </c>
      <c r="AO25" s="90" t="s">
        <v>31</v>
      </c>
      <c r="AP25" s="90" t="s">
        <v>31</v>
      </c>
    </row>
    <row r="26" spans="1:42" ht="54.75" customHeight="1" x14ac:dyDescent="0.2">
      <c r="A26" s="121"/>
      <c r="B26" s="121"/>
      <c r="C26" s="121"/>
      <c r="D26" s="121"/>
      <c r="E26" s="121"/>
      <c r="F26" s="121"/>
      <c r="G26" s="121"/>
      <c r="H26" s="121"/>
      <c r="I26" s="121"/>
      <c r="J26" s="121"/>
      <c r="K26" s="121"/>
      <c r="L26" s="121"/>
      <c r="M26" s="121"/>
      <c r="N26" s="121"/>
      <c r="O26" s="108"/>
      <c r="P26" s="107" t="s">
        <v>122</v>
      </c>
      <c r="Q26" s="107"/>
      <c r="R26" s="117"/>
      <c r="S26" s="107" t="s">
        <v>487</v>
      </c>
      <c r="T26" s="107" t="s">
        <v>137</v>
      </c>
      <c r="U26" s="107" t="s">
        <v>379</v>
      </c>
      <c r="V26" s="2" t="s">
        <v>293</v>
      </c>
      <c r="W26" s="12" t="s">
        <v>298</v>
      </c>
      <c r="X26" s="107">
        <v>9</v>
      </c>
      <c r="Y26" s="2" t="s">
        <v>296</v>
      </c>
      <c r="Z26" s="107"/>
      <c r="AA26" s="107"/>
      <c r="AB26" s="107"/>
      <c r="AC26" s="107"/>
      <c r="AD26" s="107"/>
      <c r="AE26" s="107"/>
      <c r="AF26" s="107"/>
      <c r="AG26" s="107"/>
      <c r="AH26" s="107"/>
      <c r="AI26" s="107"/>
      <c r="AJ26" s="107"/>
      <c r="AK26" s="107">
        <v>9</v>
      </c>
      <c r="AL26" s="90" t="s">
        <v>31</v>
      </c>
      <c r="AM26" s="90" t="s">
        <v>31</v>
      </c>
      <c r="AN26" s="90" t="s">
        <v>31</v>
      </c>
      <c r="AO26" s="90" t="s">
        <v>31</v>
      </c>
      <c r="AP26" s="90" t="s">
        <v>31</v>
      </c>
    </row>
    <row r="27" spans="1:42" ht="51.75" customHeight="1" x14ac:dyDescent="0.2">
      <c r="A27" s="121"/>
      <c r="B27" s="121"/>
      <c r="C27" s="121"/>
      <c r="D27" s="121"/>
      <c r="E27" s="121"/>
      <c r="F27" s="121"/>
      <c r="G27" s="121"/>
      <c r="H27" s="121"/>
      <c r="I27" s="121"/>
      <c r="J27" s="121"/>
      <c r="K27" s="121"/>
      <c r="L27" s="121"/>
      <c r="M27" s="121"/>
      <c r="N27" s="121"/>
      <c r="O27" s="108"/>
      <c r="P27" s="109"/>
      <c r="Q27" s="109"/>
      <c r="R27" s="118"/>
      <c r="S27" s="109"/>
      <c r="T27" s="109"/>
      <c r="U27" s="109"/>
      <c r="V27" s="2" t="s">
        <v>294</v>
      </c>
      <c r="W27" s="12" t="s">
        <v>297</v>
      </c>
      <c r="X27" s="109"/>
      <c r="Y27" s="2" t="s">
        <v>295</v>
      </c>
      <c r="Z27" s="109"/>
      <c r="AA27" s="109"/>
      <c r="AB27" s="109"/>
      <c r="AC27" s="109"/>
      <c r="AD27" s="109"/>
      <c r="AE27" s="109"/>
      <c r="AF27" s="109"/>
      <c r="AG27" s="109"/>
      <c r="AH27" s="109"/>
      <c r="AI27" s="109"/>
      <c r="AJ27" s="109"/>
      <c r="AK27" s="109"/>
      <c r="AL27" s="90" t="s">
        <v>31</v>
      </c>
      <c r="AM27" s="90" t="s">
        <v>31</v>
      </c>
      <c r="AN27" s="90" t="s">
        <v>31</v>
      </c>
      <c r="AO27" s="90" t="s">
        <v>31</v>
      </c>
      <c r="AP27" s="90" t="s">
        <v>31</v>
      </c>
    </row>
    <row r="28" spans="1:42" ht="51.75" customHeight="1" x14ac:dyDescent="0.2">
      <c r="A28" s="121"/>
      <c r="B28" s="121"/>
      <c r="C28" s="121"/>
      <c r="D28" s="121"/>
      <c r="E28" s="121"/>
      <c r="F28" s="121"/>
      <c r="G28" s="121"/>
      <c r="H28" s="121"/>
      <c r="I28" s="121"/>
      <c r="J28" s="121"/>
      <c r="K28" s="121"/>
      <c r="L28" s="121"/>
      <c r="M28" s="121"/>
      <c r="N28" s="121"/>
      <c r="O28" s="108"/>
      <c r="P28" s="117" t="s">
        <v>122</v>
      </c>
      <c r="Q28" s="117"/>
      <c r="R28" s="117"/>
      <c r="S28" s="107" t="str">
        <f>UPPER("Procuraduría Delegada para la Defensa de la Infancia, la Adolescencia, la Familia y la Mujer")</f>
        <v>PROCURADURÍA DELEGADA PARA LA DEFENSA DE LA INFANCIA, LA ADOLESCENCIA, LA FAMILIA Y LA MUJER</v>
      </c>
      <c r="T28" s="107" t="s">
        <v>137</v>
      </c>
      <c r="U28" s="107" t="s">
        <v>379</v>
      </c>
      <c r="V28" s="2" t="s">
        <v>411</v>
      </c>
      <c r="W28" s="12">
        <v>0.2</v>
      </c>
      <c r="X28" s="107">
        <v>5</v>
      </c>
      <c r="Y28" s="107" t="s">
        <v>253</v>
      </c>
      <c r="Z28" s="107"/>
      <c r="AA28" s="107"/>
      <c r="AB28" s="107"/>
      <c r="AC28" s="107"/>
      <c r="AD28" s="107"/>
      <c r="AE28" s="107"/>
      <c r="AF28" s="107"/>
      <c r="AG28" s="107"/>
      <c r="AH28" s="107"/>
      <c r="AI28" s="107"/>
      <c r="AJ28" s="107"/>
      <c r="AK28" s="107">
        <v>5</v>
      </c>
      <c r="AL28" s="90" t="s">
        <v>31</v>
      </c>
      <c r="AM28" s="90" t="s">
        <v>31</v>
      </c>
      <c r="AN28" s="90" t="s">
        <v>31</v>
      </c>
      <c r="AO28" s="90" t="s">
        <v>31</v>
      </c>
      <c r="AP28" s="90" t="s">
        <v>31</v>
      </c>
    </row>
    <row r="29" spans="1:42" ht="31.5" customHeight="1" x14ac:dyDescent="0.2">
      <c r="A29" s="121"/>
      <c r="B29" s="121"/>
      <c r="C29" s="121"/>
      <c r="D29" s="121"/>
      <c r="E29" s="121"/>
      <c r="F29" s="121"/>
      <c r="G29" s="121"/>
      <c r="H29" s="121"/>
      <c r="I29" s="121"/>
      <c r="J29" s="121"/>
      <c r="K29" s="121"/>
      <c r="L29" s="121"/>
      <c r="M29" s="121"/>
      <c r="N29" s="121"/>
      <c r="O29" s="108"/>
      <c r="P29" s="129"/>
      <c r="Q29" s="129"/>
      <c r="R29" s="129"/>
      <c r="S29" s="108"/>
      <c r="T29" s="108"/>
      <c r="U29" s="108"/>
      <c r="V29" s="2" t="s">
        <v>412</v>
      </c>
      <c r="W29" s="12">
        <v>0.3</v>
      </c>
      <c r="X29" s="108"/>
      <c r="Y29" s="108"/>
      <c r="Z29" s="108"/>
      <c r="AA29" s="108"/>
      <c r="AB29" s="108"/>
      <c r="AC29" s="108"/>
      <c r="AD29" s="108"/>
      <c r="AE29" s="108"/>
      <c r="AF29" s="108"/>
      <c r="AG29" s="108"/>
      <c r="AH29" s="108"/>
      <c r="AI29" s="108"/>
      <c r="AJ29" s="108"/>
      <c r="AK29" s="108"/>
      <c r="AL29" s="90" t="s">
        <v>31</v>
      </c>
      <c r="AM29" s="90" t="s">
        <v>31</v>
      </c>
      <c r="AN29" s="90" t="s">
        <v>31</v>
      </c>
      <c r="AO29" s="90" t="s">
        <v>31</v>
      </c>
      <c r="AP29" s="90" t="s">
        <v>31</v>
      </c>
    </row>
    <row r="30" spans="1:42" ht="29.25" customHeight="1" x14ac:dyDescent="0.2">
      <c r="A30" s="121"/>
      <c r="B30" s="121"/>
      <c r="C30" s="121"/>
      <c r="D30" s="121"/>
      <c r="E30" s="121"/>
      <c r="F30" s="121"/>
      <c r="G30" s="121"/>
      <c r="H30" s="121"/>
      <c r="I30" s="121"/>
      <c r="J30" s="121"/>
      <c r="K30" s="121"/>
      <c r="L30" s="121"/>
      <c r="M30" s="121"/>
      <c r="N30" s="121"/>
      <c r="O30" s="108"/>
      <c r="P30" s="129"/>
      <c r="Q30" s="129"/>
      <c r="R30" s="129"/>
      <c r="S30" s="108"/>
      <c r="T30" s="108"/>
      <c r="U30" s="108"/>
      <c r="V30" s="2" t="s">
        <v>413</v>
      </c>
      <c r="W30" s="12">
        <v>0.2</v>
      </c>
      <c r="X30" s="108"/>
      <c r="Y30" s="108"/>
      <c r="Z30" s="108"/>
      <c r="AA30" s="108"/>
      <c r="AB30" s="108"/>
      <c r="AC30" s="108"/>
      <c r="AD30" s="108"/>
      <c r="AE30" s="108"/>
      <c r="AF30" s="108"/>
      <c r="AG30" s="108"/>
      <c r="AH30" s="108"/>
      <c r="AI30" s="108"/>
      <c r="AJ30" s="108"/>
      <c r="AK30" s="108"/>
      <c r="AL30" s="90" t="s">
        <v>31</v>
      </c>
      <c r="AM30" s="90" t="s">
        <v>31</v>
      </c>
      <c r="AN30" s="90" t="s">
        <v>31</v>
      </c>
      <c r="AO30" s="90" t="s">
        <v>31</v>
      </c>
      <c r="AP30" s="90" t="s">
        <v>31</v>
      </c>
    </row>
    <row r="31" spans="1:42" ht="34.5" customHeight="1" x14ac:dyDescent="0.2">
      <c r="A31" s="121"/>
      <c r="B31" s="121"/>
      <c r="C31" s="121"/>
      <c r="D31" s="121"/>
      <c r="E31" s="121"/>
      <c r="F31" s="121"/>
      <c r="G31" s="121"/>
      <c r="H31" s="121"/>
      <c r="I31" s="121"/>
      <c r="J31" s="121"/>
      <c r="K31" s="121"/>
      <c r="L31" s="121"/>
      <c r="M31" s="121"/>
      <c r="N31" s="121"/>
      <c r="O31" s="108"/>
      <c r="P31" s="129"/>
      <c r="Q31" s="129"/>
      <c r="R31" s="129"/>
      <c r="S31" s="108"/>
      <c r="T31" s="108"/>
      <c r="U31" s="108"/>
      <c r="V31" s="2" t="s">
        <v>414</v>
      </c>
      <c r="W31" s="12">
        <v>0.2</v>
      </c>
      <c r="X31" s="108"/>
      <c r="Y31" s="108"/>
      <c r="Z31" s="108"/>
      <c r="AA31" s="108"/>
      <c r="AB31" s="108"/>
      <c r="AC31" s="108"/>
      <c r="AD31" s="108"/>
      <c r="AE31" s="108"/>
      <c r="AF31" s="108"/>
      <c r="AG31" s="108"/>
      <c r="AH31" s="108"/>
      <c r="AI31" s="108"/>
      <c r="AJ31" s="108"/>
      <c r="AK31" s="108"/>
      <c r="AL31" s="90" t="s">
        <v>31</v>
      </c>
      <c r="AM31" s="90" t="s">
        <v>31</v>
      </c>
      <c r="AN31" s="90" t="s">
        <v>31</v>
      </c>
      <c r="AO31" s="90" t="s">
        <v>31</v>
      </c>
      <c r="AP31" s="90" t="s">
        <v>31</v>
      </c>
    </row>
    <row r="32" spans="1:42" ht="41.25" customHeight="1" x14ac:dyDescent="0.2">
      <c r="A32" s="121"/>
      <c r="B32" s="121"/>
      <c r="C32" s="121"/>
      <c r="D32" s="121"/>
      <c r="E32" s="121"/>
      <c r="F32" s="121"/>
      <c r="G32" s="121"/>
      <c r="H32" s="121"/>
      <c r="I32" s="121"/>
      <c r="J32" s="121"/>
      <c r="K32" s="121"/>
      <c r="L32" s="121"/>
      <c r="M32" s="121"/>
      <c r="N32" s="121"/>
      <c r="O32" s="108"/>
      <c r="P32" s="118"/>
      <c r="Q32" s="118"/>
      <c r="R32" s="118"/>
      <c r="S32" s="109"/>
      <c r="T32" s="109"/>
      <c r="U32" s="109"/>
      <c r="V32" s="2" t="s">
        <v>415</v>
      </c>
      <c r="W32" s="12">
        <v>0.1</v>
      </c>
      <c r="X32" s="109"/>
      <c r="Y32" s="109"/>
      <c r="Z32" s="109"/>
      <c r="AA32" s="109"/>
      <c r="AB32" s="109"/>
      <c r="AC32" s="109"/>
      <c r="AD32" s="109"/>
      <c r="AE32" s="109"/>
      <c r="AF32" s="109"/>
      <c r="AG32" s="109"/>
      <c r="AH32" s="109"/>
      <c r="AI32" s="109"/>
      <c r="AJ32" s="109"/>
      <c r="AK32" s="109"/>
      <c r="AL32" s="90" t="s">
        <v>31</v>
      </c>
      <c r="AM32" s="90" t="s">
        <v>31</v>
      </c>
      <c r="AN32" s="90" t="s">
        <v>31</v>
      </c>
      <c r="AO32" s="90" t="s">
        <v>31</v>
      </c>
      <c r="AP32" s="90" t="s">
        <v>31</v>
      </c>
    </row>
    <row r="33" spans="1:42" ht="41.25" customHeight="1" x14ac:dyDescent="0.2">
      <c r="A33" s="121"/>
      <c r="B33" s="121"/>
      <c r="C33" s="121"/>
      <c r="D33" s="121"/>
      <c r="E33" s="121"/>
      <c r="F33" s="121"/>
      <c r="G33" s="121"/>
      <c r="H33" s="121"/>
      <c r="I33" s="121"/>
      <c r="J33" s="121"/>
      <c r="K33" s="121"/>
      <c r="L33" s="121"/>
      <c r="M33" s="121"/>
      <c r="N33" s="121"/>
      <c r="O33" s="108"/>
      <c r="P33" s="117" t="s">
        <v>122</v>
      </c>
      <c r="Q33" s="117"/>
      <c r="R33" s="117"/>
      <c r="S33" s="107" t="str">
        <f>UPPER("Procuraduría Delegada para la Defensa de la Infancia, la Adolescencia, la Familia y la Mujer")</f>
        <v>PROCURADURÍA DELEGADA PARA LA DEFENSA DE LA INFANCIA, LA ADOLESCENCIA, LA FAMILIA Y LA MUJER</v>
      </c>
      <c r="T33" s="107" t="s">
        <v>137</v>
      </c>
      <c r="U33" s="107" t="s">
        <v>379</v>
      </c>
      <c r="V33" s="2" t="s">
        <v>299</v>
      </c>
      <c r="W33" s="12">
        <v>0.25</v>
      </c>
      <c r="X33" s="107">
        <v>4</v>
      </c>
      <c r="Y33" s="107" t="s">
        <v>254</v>
      </c>
      <c r="Z33" s="107"/>
      <c r="AA33" s="107"/>
      <c r="AB33" s="107"/>
      <c r="AC33" s="107"/>
      <c r="AD33" s="107"/>
      <c r="AE33" s="107"/>
      <c r="AF33" s="107"/>
      <c r="AG33" s="107"/>
      <c r="AH33" s="107"/>
      <c r="AI33" s="107"/>
      <c r="AJ33" s="107"/>
      <c r="AK33" s="107">
        <v>4</v>
      </c>
      <c r="AL33" s="90" t="s">
        <v>31</v>
      </c>
      <c r="AM33" s="90" t="s">
        <v>31</v>
      </c>
      <c r="AN33" s="90" t="s">
        <v>31</v>
      </c>
      <c r="AO33" s="90" t="s">
        <v>31</v>
      </c>
      <c r="AP33" s="90" t="s">
        <v>31</v>
      </c>
    </row>
    <row r="34" spans="1:42" ht="35.25" customHeight="1" x14ac:dyDescent="0.2">
      <c r="A34" s="121"/>
      <c r="B34" s="121"/>
      <c r="C34" s="121"/>
      <c r="D34" s="121"/>
      <c r="E34" s="121"/>
      <c r="F34" s="121"/>
      <c r="G34" s="121"/>
      <c r="H34" s="121"/>
      <c r="I34" s="121"/>
      <c r="J34" s="121"/>
      <c r="K34" s="121"/>
      <c r="L34" s="121"/>
      <c r="M34" s="121"/>
      <c r="N34" s="121"/>
      <c r="O34" s="108"/>
      <c r="P34" s="129"/>
      <c r="Q34" s="129"/>
      <c r="R34" s="129"/>
      <c r="S34" s="108"/>
      <c r="T34" s="108"/>
      <c r="U34" s="108"/>
      <c r="V34" s="2" t="s">
        <v>300</v>
      </c>
      <c r="W34" s="12">
        <v>0.25</v>
      </c>
      <c r="X34" s="108"/>
      <c r="Y34" s="108"/>
      <c r="Z34" s="108"/>
      <c r="AA34" s="108"/>
      <c r="AB34" s="108"/>
      <c r="AC34" s="108"/>
      <c r="AD34" s="108"/>
      <c r="AE34" s="108"/>
      <c r="AF34" s="108"/>
      <c r="AG34" s="108"/>
      <c r="AH34" s="108"/>
      <c r="AI34" s="108"/>
      <c r="AJ34" s="108"/>
      <c r="AK34" s="108"/>
      <c r="AL34" s="90" t="s">
        <v>31</v>
      </c>
      <c r="AM34" s="90" t="s">
        <v>31</v>
      </c>
      <c r="AN34" s="90" t="s">
        <v>31</v>
      </c>
      <c r="AO34" s="90" t="s">
        <v>31</v>
      </c>
      <c r="AP34" s="90" t="s">
        <v>31</v>
      </c>
    </row>
    <row r="35" spans="1:42" ht="41.25" customHeight="1" x14ac:dyDescent="0.2">
      <c r="A35" s="121"/>
      <c r="B35" s="121"/>
      <c r="C35" s="121"/>
      <c r="D35" s="121"/>
      <c r="E35" s="121"/>
      <c r="F35" s="121"/>
      <c r="G35" s="121"/>
      <c r="H35" s="121"/>
      <c r="I35" s="121"/>
      <c r="J35" s="121"/>
      <c r="K35" s="121"/>
      <c r="L35" s="121"/>
      <c r="M35" s="121"/>
      <c r="N35" s="121"/>
      <c r="O35" s="108"/>
      <c r="P35" s="129"/>
      <c r="Q35" s="129"/>
      <c r="R35" s="129"/>
      <c r="S35" s="108"/>
      <c r="T35" s="108"/>
      <c r="U35" s="108"/>
      <c r="V35" s="2" t="s">
        <v>416</v>
      </c>
      <c r="W35" s="12">
        <v>0.25</v>
      </c>
      <c r="X35" s="108"/>
      <c r="Y35" s="108"/>
      <c r="Z35" s="108"/>
      <c r="AA35" s="108"/>
      <c r="AB35" s="108"/>
      <c r="AC35" s="108"/>
      <c r="AD35" s="108"/>
      <c r="AE35" s="108"/>
      <c r="AF35" s="108"/>
      <c r="AG35" s="108"/>
      <c r="AH35" s="108"/>
      <c r="AI35" s="108"/>
      <c r="AJ35" s="108"/>
      <c r="AK35" s="108"/>
      <c r="AL35" s="90" t="s">
        <v>31</v>
      </c>
      <c r="AM35" s="90" t="s">
        <v>31</v>
      </c>
      <c r="AN35" s="90" t="s">
        <v>31</v>
      </c>
      <c r="AO35" s="90" t="s">
        <v>31</v>
      </c>
      <c r="AP35" s="90" t="s">
        <v>31</v>
      </c>
    </row>
    <row r="36" spans="1:42" ht="29.25" customHeight="1" x14ac:dyDescent="0.2">
      <c r="A36" s="121"/>
      <c r="B36" s="121"/>
      <c r="C36" s="121"/>
      <c r="D36" s="121"/>
      <c r="E36" s="121"/>
      <c r="F36" s="121"/>
      <c r="G36" s="121"/>
      <c r="H36" s="121"/>
      <c r="I36" s="121"/>
      <c r="J36" s="121"/>
      <c r="K36" s="121"/>
      <c r="L36" s="121"/>
      <c r="M36" s="121"/>
      <c r="N36" s="121"/>
      <c r="O36" s="108"/>
      <c r="P36" s="118"/>
      <c r="Q36" s="118"/>
      <c r="R36" s="118"/>
      <c r="S36" s="109"/>
      <c r="T36" s="109"/>
      <c r="U36" s="109"/>
      <c r="V36" s="2" t="s">
        <v>301</v>
      </c>
      <c r="W36" s="12">
        <v>0.25</v>
      </c>
      <c r="X36" s="109"/>
      <c r="Y36" s="109"/>
      <c r="Z36" s="109"/>
      <c r="AA36" s="109"/>
      <c r="AB36" s="109"/>
      <c r="AC36" s="109"/>
      <c r="AD36" s="109"/>
      <c r="AE36" s="109"/>
      <c r="AF36" s="109"/>
      <c r="AG36" s="109"/>
      <c r="AH36" s="109"/>
      <c r="AI36" s="109"/>
      <c r="AJ36" s="109"/>
      <c r="AK36" s="109"/>
      <c r="AL36" s="90" t="s">
        <v>31</v>
      </c>
      <c r="AM36" s="90" t="s">
        <v>31</v>
      </c>
      <c r="AN36" s="90" t="s">
        <v>31</v>
      </c>
      <c r="AO36" s="90" t="s">
        <v>31</v>
      </c>
      <c r="AP36" s="90" t="s">
        <v>31</v>
      </c>
    </row>
    <row r="37" spans="1:42" ht="70.5" customHeight="1" x14ac:dyDescent="0.2">
      <c r="A37" s="121"/>
      <c r="B37" s="121"/>
      <c r="C37" s="121"/>
      <c r="D37" s="121"/>
      <c r="E37" s="121"/>
      <c r="F37" s="121"/>
      <c r="G37" s="121"/>
      <c r="H37" s="121"/>
      <c r="I37" s="121"/>
      <c r="J37" s="121"/>
      <c r="K37" s="121"/>
      <c r="L37" s="121"/>
      <c r="M37" s="121"/>
      <c r="N37" s="121"/>
      <c r="O37" s="108"/>
      <c r="P37" s="107" t="s">
        <v>118</v>
      </c>
      <c r="Q37" s="117"/>
      <c r="R37" s="117"/>
      <c r="S37" s="107" t="s">
        <v>488</v>
      </c>
      <c r="T37" s="107" t="s">
        <v>137</v>
      </c>
      <c r="U37" s="107" t="s">
        <v>379</v>
      </c>
      <c r="V37" s="107" t="s">
        <v>302</v>
      </c>
      <c r="W37" s="103">
        <v>0.35</v>
      </c>
      <c r="X37" s="107">
        <v>4</v>
      </c>
      <c r="Y37" s="24" t="s">
        <v>304</v>
      </c>
      <c r="Z37" s="107"/>
      <c r="AA37" s="107"/>
      <c r="AB37" s="107"/>
      <c r="AC37" s="107"/>
      <c r="AD37" s="107"/>
      <c r="AE37" s="107"/>
      <c r="AF37" s="107"/>
      <c r="AG37" s="107"/>
      <c r="AH37" s="107"/>
      <c r="AI37" s="107"/>
      <c r="AJ37" s="107"/>
      <c r="AK37" s="107">
        <v>4</v>
      </c>
      <c r="AL37" s="90" t="s">
        <v>31</v>
      </c>
      <c r="AM37" s="90" t="s">
        <v>31</v>
      </c>
      <c r="AN37" s="90" t="s">
        <v>31</v>
      </c>
      <c r="AO37" s="90" t="s">
        <v>31</v>
      </c>
      <c r="AP37" s="90" t="s">
        <v>31</v>
      </c>
    </row>
    <row r="38" spans="1:42" ht="33" customHeight="1" x14ac:dyDescent="0.2">
      <c r="A38" s="121"/>
      <c r="B38" s="121"/>
      <c r="C38" s="121"/>
      <c r="D38" s="121"/>
      <c r="E38" s="121"/>
      <c r="F38" s="121"/>
      <c r="G38" s="121"/>
      <c r="H38" s="121"/>
      <c r="I38" s="121"/>
      <c r="J38" s="121"/>
      <c r="K38" s="121"/>
      <c r="L38" s="121"/>
      <c r="M38" s="121"/>
      <c r="N38" s="121"/>
      <c r="O38" s="108"/>
      <c r="P38" s="108"/>
      <c r="Q38" s="129"/>
      <c r="R38" s="129"/>
      <c r="S38" s="108"/>
      <c r="T38" s="108"/>
      <c r="U38" s="108"/>
      <c r="V38" s="109"/>
      <c r="W38" s="103">
        <v>0.25</v>
      </c>
      <c r="X38" s="108"/>
      <c r="Y38" s="24" t="s">
        <v>305</v>
      </c>
      <c r="Z38" s="108"/>
      <c r="AA38" s="108"/>
      <c r="AB38" s="108"/>
      <c r="AC38" s="108"/>
      <c r="AD38" s="108"/>
      <c r="AE38" s="108"/>
      <c r="AF38" s="108"/>
      <c r="AG38" s="108"/>
      <c r="AH38" s="108"/>
      <c r="AI38" s="108"/>
      <c r="AJ38" s="108"/>
      <c r="AK38" s="108"/>
      <c r="AL38" s="90" t="s">
        <v>31</v>
      </c>
      <c r="AM38" s="90" t="s">
        <v>31</v>
      </c>
      <c r="AN38" s="90" t="s">
        <v>31</v>
      </c>
      <c r="AO38" s="90" t="s">
        <v>31</v>
      </c>
      <c r="AP38" s="90" t="s">
        <v>31</v>
      </c>
    </row>
    <row r="39" spans="1:42" ht="54" customHeight="1" x14ac:dyDescent="0.2">
      <c r="A39" s="121"/>
      <c r="B39" s="121"/>
      <c r="C39" s="121"/>
      <c r="D39" s="121"/>
      <c r="E39" s="121"/>
      <c r="F39" s="121"/>
      <c r="G39" s="121"/>
      <c r="H39" s="121"/>
      <c r="I39" s="121"/>
      <c r="J39" s="121"/>
      <c r="K39" s="121"/>
      <c r="L39" s="121"/>
      <c r="M39" s="121"/>
      <c r="N39" s="121"/>
      <c r="O39" s="108"/>
      <c r="P39" s="108"/>
      <c r="Q39" s="129"/>
      <c r="R39" s="129"/>
      <c r="S39" s="108"/>
      <c r="T39" s="108"/>
      <c r="U39" s="108"/>
      <c r="V39" s="107" t="s">
        <v>303</v>
      </c>
      <c r="W39" s="103">
        <v>0.25</v>
      </c>
      <c r="X39" s="108"/>
      <c r="Y39" s="2" t="s">
        <v>306</v>
      </c>
      <c r="Z39" s="108"/>
      <c r="AA39" s="108"/>
      <c r="AB39" s="108"/>
      <c r="AC39" s="108"/>
      <c r="AD39" s="108"/>
      <c r="AE39" s="108"/>
      <c r="AF39" s="108"/>
      <c r="AG39" s="108"/>
      <c r="AH39" s="108"/>
      <c r="AI39" s="108"/>
      <c r="AJ39" s="108"/>
      <c r="AK39" s="108"/>
      <c r="AL39" s="90" t="s">
        <v>31</v>
      </c>
      <c r="AM39" s="90" t="s">
        <v>31</v>
      </c>
      <c r="AN39" s="90" t="s">
        <v>31</v>
      </c>
      <c r="AO39" s="90" t="s">
        <v>31</v>
      </c>
      <c r="AP39" s="90" t="s">
        <v>31</v>
      </c>
    </row>
    <row r="40" spans="1:42" ht="89.25" customHeight="1" x14ac:dyDescent="0.2">
      <c r="A40" s="121"/>
      <c r="B40" s="121"/>
      <c r="C40" s="121"/>
      <c r="D40" s="121"/>
      <c r="E40" s="121"/>
      <c r="F40" s="121"/>
      <c r="G40" s="121"/>
      <c r="H40" s="121"/>
      <c r="I40" s="121"/>
      <c r="J40" s="121"/>
      <c r="K40" s="121"/>
      <c r="L40" s="121"/>
      <c r="M40" s="121"/>
      <c r="N40" s="121"/>
      <c r="O40" s="108"/>
      <c r="P40" s="109"/>
      <c r="Q40" s="118"/>
      <c r="R40" s="118"/>
      <c r="S40" s="109"/>
      <c r="T40" s="109"/>
      <c r="U40" s="109"/>
      <c r="V40" s="109"/>
      <c r="W40" s="103">
        <v>0.15</v>
      </c>
      <c r="X40" s="109"/>
      <c r="Y40" s="2" t="s">
        <v>307</v>
      </c>
      <c r="Z40" s="109"/>
      <c r="AA40" s="109"/>
      <c r="AB40" s="109"/>
      <c r="AC40" s="109"/>
      <c r="AD40" s="109"/>
      <c r="AE40" s="109"/>
      <c r="AF40" s="109"/>
      <c r="AG40" s="109"/>
      <c r="AH40" s="109"/>
      <c r="AI40" s="109"/>
      <c r="AJ40" s="109"/>
      <c r="AK40" s="109"/>
      <c r="AL40" s="90" t="s">
        <v>31</v>
      </c>
      <c r="AM40" s="90" t="s">
        <v>31</v>
      </c>
      <c r="AN40" s="90" t="s">
        <v>31</v>
      </c>
      <c r="AO40" s="90" t="s">
        <v>31</v>
      </c>
      <c r="AP40" s="90" t="s">
        <v>31</v>
      </c>
    </row>
    <row r="41" spans="1:42" ht="66" customHeight="1" x14ac:dyDescent="0.2">
      <c r="A41" s="121"/>
      <c r="B41" s="121"/>
      <c r="C41" s="121"/>
      <c r="D41" s="121"/>
      <c r="E41" s="121"/>
      <c r="F41" s="121"/>
      <c r="G41" s="121"/>
      <c r="H41" s="121"/>
      <c r="I41" s="121"/>
      <c r="J41" s="121"/>
      <c r="K41" s="121"/>
      <c r="L41" s="121"/>
      <c r="M41" s="121"/>
      <c r="N41" s="121"/>
      <c r="O41" s="108"/>
      <c r="P41" s="107" t="s">
        <v>122</v>
      </c>
      <c r="Q41" s="117"/>
      <c r="R41" s="117"/>
      <c r="S41" s="119" t="s">
        <v>489</v>
      </c>
      <c r="T41" s="178" t="s">
        <v>137</v>
      </c>
      <c r="U41" s="107" t="s">
        <v>379</v>
      </c>
      <c r="V41" s="2" t="s">
        <v>308</v>
      </c>
      <c r="W41" s="12">
        <v>0.4</v>
      </c>
      <c r="X41" s="107">
        <v>8</v>
      </c>
      <c r="Y41" s="107" t="s">
        <v>310</v>
      </c>
      <c r="Z41" s="107">
        <v>3</v>
      </c>
      <c r="AA41" s="107"/>
      <c r="AB41" s="107"/>
      <c r="AC41" s="107"/>
      <c r="AD41" s="107"/>
      <c r="AE41" s="107"/>
      <c r="AF41" s="107"/>
      <c r="AG41" s="107"/>
      <c r="AH41" s="107"/>
      <c r="AI41" s="107"/>
      <c r="AJ41" s="107"/>
      <c r="AK41" s="107">
        <v>4</v>
      </c>
      <c r="AL41" s="90" t="s">
        <v>31</v>
      </c>
      <c r="AM41" s="90" t="s">
        <v>31</v>
      </c>
      <c r="AN41" s="90" t="s">
        <v>31</v>
      </c>
      <c r="AO41" s="90" t="s">
        <v>31</v>
      </c>
      <c r="AP41" s="90" t="s">
        <v>31</v>
      </c>
    </row>
    <row r="42" spans="1:42" ht="76.5" customHeight="1" x14ac:dyDescent="0.2">
      <c r="A42" s="121"/>
      <c r="B42" s="121"/>
      <c r="C42" s="121"/>
      <c r="D42" s="121"/>
      <c r="E42" s="121"/>
      <c r="F42" s="121"/>
      <c r="G42" s="121"/>
      <c r="H42" s="121"/>
      <c r="I42" s="121"/>
      <c r="J42" s="121"/>
      <c r="K42" s="121"/>
      <c r="L42" s="121"/>
      <c r="M42" s="121"/>
      <c r="N42" s="121"/>
      <c r="O42" s="108"/>
      <c r="P42" s="108"/>
      <c r="Q42" s="129"/>
      <c r="R42" s="129"/>
      <c r="S42" s="119"/>
      <c r="T42" s="179"/>
      <c r="U42" s="108"/>
      <c r="V42" s="2" t="s">
        <v>309</v>
      </c>
      <c r="W42" s="12">
        <v>0.3</v>
      </c>
      <c r="X42" s="108"/>
      <c r="Y42" s="108"/>
      <c r="Z42" s="108"/>
      <c r="AA42" s="108"/>
      <c r="AB42" s="108"/>
      <c r="AC42" s="108"/>
      <c r="AD42" s="108"/>
      <c r="AE42" s="108"/>
      <c r="AF42" s="108"/>
      <c r="AG42" s="108"/>
      <c r="AH42" s="108"/>
      <c r="AI42" s="108"/>
      <c r="AJ42" s="108"/>
      <c r="AK42" s="108"/>
      <c r="AL42" s="90" t="s">
        <v>31</v>
      </c>
      <c r="AM42" s="90" t="s">
        <v>31</v>
      </c>
      <c r="AN42" s="90" t="s">
        <v>31</v>
      </c>
      <c r="AO42" s="90" t="s">
        <v>31</v>
      </c>
      <c r="AP42" s="90" t="s">
        <v>31</v>
      </c>
    </row>
    <row r="43" spans="1:42" ht="45" customHeight="1" x14ac:dyDescent="0.2">
      <c r="A43" s="121"/>
      <c r="B43" s="121"/>
      <c r="C43" s="121"/>
      <c r="D43" s="121"/>
      <c r="E43" s="121"/>
      <c r="F43" s="121"/>
      <c r="G43" s="121"/>
      <c r="H43" s="121"/>
      <c r="I43" s="121"/>
      <c r="J43" s="121"/>
      <c r="K43" s="121"/>
      <c r="L43" s="121"/>
      <c r="M43" s="121"/>
      <c r="N43" s="121"/>
      <c r="O43" s="108"/>
      <c r="P43" s="109"/>
      <c r="Q43" s="118"/>
      <c r="R43" s="118"/>
      <c r="S43" s="119"/>
      <c r="T43" s="146"/>
      <c r="U43" s="109"/>
      <c r="V43" s="2" t="s">
        <v>311</v>
      </c>
      <c r="W43" s="12">
        <v>0.3</v>
      </c>
      <c r="X43" s="109"/>
      <c r="Y43" s="109"/>
      <c r="Z43" s="109"/>
      <c r="AA43" s="109"/>
      <c r="AB43" s="109"/>
      <c r="AC43" s="109"/>
      <c r="AD43" s="109"/>
      <c r="AE43" s="109"/>
      <c r="AF43" s="109"/>
      <c r="AG43" s="109"/>
      <c r="AH43" s="109"/>
      <c r="AI43" s="109"/>
      <c r="AJ43" s="109"/>
      <c r="AK43" s="109"/>
      <c r="AL43" s="90" t="s">
        <v>31</v>
      </c>
      <c r="AM43" s="90" t="s">
        <v>31</v>
      </c>
      <c r="AN43" s="90" t="s">
        <v>31</v>
      </c>
      <c r="AO43" s="90" t="s">
        <v>31</v>
      </c>
      <c r="AP43" s="90" t="s">
        <v>31</v>
      </c>
    </row>
    <row r="44" spans="1:42" ht="25.5" customHeight="1" x14ac:dyDescent="0.2">
      <c r="A44" s="121"/>
      <c r="B44" s="121"/>
      <c r="C44" s="121"/>
      <c r="D44" s="121"/>
      <c r="E44" s="121"/>
      <c r="F44" s="121"/>
      <c r="G44" s="121"/>
      <c r="H44" s="121"/>
      <c r="I44" s="121"/>
      <c r="J44" s="121"/>
      <c r="K44" s="121"/>
      <c r="L44" s="121"/>
      <c r="M44" s="121"/>
      <c r="N44" s="121"/>
      <c r="O44" s="108"/>
      <c r="P44" s="107" t="s">
        <v>122</v>
      </c>
      <c r="Q44" s="117"/>
      <c r="R44" s="117"/>
      <c r="S44" s="107" t="str">
        <f>UPPER("Procuraduria Delegada para Asuntos Ambientales y Agrarios")</f>
        <v>PROCURADURIA DELEGADA PARA ASUNTOS AMBIENTALES Y AGRARIOS</v>
      </c>
      <c r="T44" s="107" t="s">
        <v>137</v>
      </c>
      <c r="U44" s="107" t="s">
        <v>467</v>
      </c>
      <c r="V44" s="2" t="s">
        <v>312</v>
      </c>
      <c r="W44" s="12">
        <v>0.15</v>
      </c>
      <c r="X44" s="107">
        <v>7</v>
      </c>
      <c r="Y44" s="107" t="s">
        <v>201</v>
      </c>
      <c r="Z44" s="107"/>
      <c r="AA44" s="107"/>
      <c r="AB44" s="107"/>
      <c r="AC44" s="107">
        <v>1</v>
      </c>
      <c r="AD44" s="107"/>
      <c r="AE44" s="107">
        <v>2</v>
      </c>
      <c r="AF44" s="107"/>
      <c r="AG44" s="107"/>
      <c r="AH44" s="107"/>
      <c r="AI44" s="107"/>
      <c r="AJ44" s="107"/>
      <c r="AK44" s="107">
        <v>4</v>
      </c>
      <c r="AL44" s="90" t="s">
        <v>31</v>
      </c>
      <c r="AM44" s="90" t="s">
        <v>31</v>
      </c>
      <c r="AN44" s="90" t="s">
        <v>31</v>
      </c>
      <c r="AO44" s="90" t="s">
        <v>31</v>
      </c>
      <c r="AP44" s="90" t="s">
        <v>31</v>
      </c>
    </row>
    <row r="45" spans="1:42" ht="36.75" customHeight="1" x14ac:dyDescent="0.2">
      <c r="A45" s="121"/>
      <c r="B45" s="121"/>
      <c r="C45" s="121"/>
      <c r="D45" s="121"/>
      <c r="E45" s="121"/>
      <c r="F45" s="121"/>
      <c r="G45" s="121"/>
      <c r="H45" s="121"/>
      <c r="I45" s="121"/>
      <c r="J45" s="121"/>
      <c r="K45" s="121"/>
      <c r="L45" s="121"/>
      <c r="M45" s="121"/>
      <c r="N45" s="121"/>
      <c r="O45" s="108"/>
      <c r="P45" s="108"/>
      <c r="Q45" s="129"/>
      <c r="R45" s="129"/>
      <c r="S45" s="108"/>
      <c r="T45" s="108"/>
      <c r="U45" s="108"/>
      <c r="V45" s="2" t="s">
        <v>313</v>
      </c>
      <c r="W45" s="12">
        <v>0.15</v>
      </c>
      <c r="X45" s="108"/>
      <c r="Y45" s="108"/>
      <c r="Z45" s="108"/>
      <c r="AA45" s="108"/>
      <c r="AB45" s="108"/>
      <c r="AC45" s="108"/>
      <c r="AD45" s="108"/>
      <c r="AE45" s="108"/>
      <c r="AF45" s="108"/>
      <c r="AG45" s="108"/>
      <c r="AH45" s="108"/>
      <c r="AI45" s="108"/>
      <c r="AJ45" s="108"/>
      <c r="AK45" s="108"/>
      <c r="AL45" s="90" t="s">
        <v>31</v>
      </c>
      <c r="AM45" s="90" t="s">
        <v>31</v>
      </c>
      <c r="AN45" s="90" t="s">
        <v>31</v>
      </c>
      <c r="AO45" s="90" t="s">
        <v>31</v>
      </c>
      <c r="AP45" s="90" t="s">
        <v>31</v>
      </c>
    </row>
    <row r="46" spans="1:42" ht="36.75" customHeight="1" x14ac:dyDescent="0.2">
      <c r="A46" s="121"/>
      <c r="B46" s="121"/>
      <c r="C46" s="121"/>
      <c r="D46" s="121"/>
      <c r="E46" s="121"/>
      <c r="F46" s="121"/>
      <c r="G46" s="121"/>
      <c r="H46" s="121"/>
      <c r="I46" s="121"/>
      <c r="J46" s="121"/>
      <c r="K46" s="121"/>
      <c r="L46" s="121"/>
      <c r="M46" s="121"/>
      <c r="N46" s="121"/>
      <c r="O46" s="108"/>
      <c r="P46" s="108"/>
      <c r="Q46" s="129"/>
      <c r="R46" s="129"/>
      <c r="S46" s="108"/>
      <c r="T46" s="108"/>
      <c r="U46" s="108"/>
      <c r="V46" s="2" t="s">
        <v>314</v>
      </c>
      <c r="W46" s="12">
        <v>0.15</v>
      </c>
      <c r="X46" s="108"/>
      <c r="Y46" s="108"/>
      <c r="Z46" s="108"/>
      <c r="AA46" s="108"/>
      <c r="AB46" s="108"/>
      <c r="AC46" s="108"/>
      <c r="AD46" s="108"/>
      <c r="AE46" s="108"/>
      <c r="AF46" s="108"/>
      <c r="AG46" s="108"/>
      <c r="AH46" s="108"/>
      <c r="AI46" s="108"/>
      <c r="AJ46" s="108"/>
      <c r="AK46" s="108"/>
      <c r="AL46" s="2" t="s">
        <v>31</v>
      </c>
      <c r="AM46" s="90" t="s">
        <v>31</v>
      </c>
      <c r="AN46" s="90" t="s">
        <v>31</v>
      </c>
      <c r="AO46" s="90" t="s">
        <v>31</v>
      </c>
      <c r="AP46" s="90" t="s">
        <v>31</v>
      </c>
    </row>
    <row r="47" spans="1:42" ht="38.25" customHeight="1" x14ac:dyDescent="0.2">
      <c r="A47" s="121"/>
      <c r="B47" s="121"/>
      <c r="C47" s="121"/>
      <c r="D47" s="121"/>
      <c r="E47" s="121"/>
      <c r="F47" s="121"/>
      <c r="G47" s="121"/>
      <c r="H47" s="121"/>
      <c r="I47" s="121"/>
      <c r="J47" s="121"/>
      <c r="K47" s="121"/>
      <c r="L47" s="121"/>
      <c r="M47" s="121"/>
      <c r="N47" s="121"/>
      <c r="O47" s="108"/>
      <c r="P47" s="108"/>
      <c r="Q47" s="129"/>
      <c r="R47" s="129"/>
      <c r="S47" s="108"/>
      <c r="T47" s="108"/>
      <c r="U47" s="108"/>
      <c r="V47" s="2" t="s">
        <v>315</v>
      </c>
      <c r="W47" s="12">
        <v>0.15</v>
      </c>
      <c r="X47" s="108"/>
      <c r="Y47" s="108"/>
      <c r="Z47" s="108"/>
      <c r="AA47" s="108"/>
      <c r="AB47" s="108"/>
      <c r="AC47" s="108"/>
      <c r="AD47" s="108"/>
      <c r="AE47" s="108"/>
      <c r="AF47" s="108"/>
      <c r="AG47" s="108"/>
      <c r="AH47" s="108"/>
      <c r="AI47" s="108"/>
      <c r="AJ47" s="108"/>
      <c r="AK47" s="108"/>
      <c r="AL47" s="90" t="s">
        <v>31</v>
      </c>
      <c r="AM47" s="90" t="s">
        <v>31</v>
      </c>
      <c r="AN47" s="90" t="s">
        <v>31</v>
      </c>
      <c r="AO47" s="90" t="s">
        <v>31</v>
      </c>
      <c r="AP47" s="90" t="s">
        <v>31</v>
      </c>
    </row>
    <row r="48" spans="1:42" ht="26.25" customHeight="1" x14ac:dyDescent="0.2">
      <c r="A48" s="121"/>
      <c r="B48" s="121"/>
      <c r="C48" s="121"/>
      <c r="D48" s="121"/>
      <c r="E48" s="121"/>
      <c r="F48" s="121"/>
      <c r="G48" s="121"/>
      <c r="H48" s="121"/>
      <c r="I48" s="121"/>
      <c r="J48" s="121"/>
      <c r="K48" s="121"/>
      <c r="L48" s="121"/>
      <c r="M48" s="121"/>
      <c r="N48" s="121"/>
      <c r="O48" s="108"/>
      <c r="P48" s="108"/>
      <c r="Q48" s="129"/>
      <c r="R48" s="129"/>
      <c r="S48" s="108"/>
      <c r="T48" s="108"/>
      <c r="U48" s="108"/>
      <c r="V48" s="2" t="s">
        <v>316</v>
      </c>
      <c r="W48" s="12">
        <v>0.1</v>
      </c>
      <c r="X48" s="108"/>
      <c r="Y48" s="108"/>
      <c r="Z48" s="108"/>
      <c r="AA48" s="108"/>
      <c r="AB48" s="108"/>
      <c r="AC48" s="108"/>
      <c r="AD48" s="108"/>
      <c r="AE48" s="108"/>
      <c r="AF48" s="108"/>
      <c r="AG48" s="108"/>
      <c r="AH48" s="108"/>
      <c r="AI48" s="108"/>
      <c r="AJ48" s="108"/>
      <c r="AK48" s="108"/>
      <c r="AL48" s="90" t="s">
        <v>31</v>
      </c>
      <c r="AM48" s="90" t="s">
        <v>31</v>
      </c>
      <c r="AN48" s="90" t="s">
        <v>31</v>
      </c>
      <c r="AO48" s="90" t="s">
        <v>31</v>
      </c>
      <c r="AP48" s="90" t="s">
        <v>31</v>
      </c>
    </row>
    <row r="49" spans="1:42" ht="30.75" customHeight="1" x14ac:dyDescent="0.2">
      <c r="A49" s="121"/>
      <c r="B49" s="121"/>
      <c r="C49" s="121"/>
      <c r="D49" s="121"/>
      <c r="E49" s="121"/>
      <c r="F49" s="121"/>
      <c r="G49" s="121"/>
      <c r="H49" s="121"/>
      <c r="I49" s="121"/>
      <c r="J49" s="121"/>
      <c r="K49" s="121"/>
      <c r="L49" s="121"/>
      <c r="M49" s="121"/>
      <c r="N49" s="121"/>
      <c r="O49" s="108"/>
      <c r="P49" s="108"/>
      <c r="Q49" s="129"/>
      <c r="R49" s="129"/>
      <c r="S49" s="108"/>
      <c r="T49" s="108"/>
      <c r="U49" s="108"/>
      <c r="V49" s="2" t="s">
        <v>417</v>
      </c>
      <c r="W49" s="12">
        <v>0.15</v>
      </c>
      <c r="X49" s="108"/>
      <c r="Y49" s="108"/>
      <c r="Z49" s="108"/>
      <c r="AA49" s="108"/>
      <c r="AB49" s="108"/>
      <c r="AC49" s="108"/>
      <c r="AD49" s="108"/>
      <c r="AE49" s="108"/>
      <c r="AF49" s="108"/>
      <c r="AG49" s="108"/>
      <c r="AH49" s="108"/>
      <c r="AI49" s="108"/>
      <c r="AJ49" s="108"/>
      <c r="AK49" s="108"/>
      <c r="AL49" s="90" t="s">
        <v>31</v>
      </c>
      <c r="AM49" s="90" t="s">
        <v>31</v>
      </c>
      <c r="AN49" s="90" t="s">
        <v>31</v>
      </c>
      <c r="AO49" s="90" t="s">
        <v>31</v>
      </c>
      <c r="AP49" s="90" t="s">
        <v>31</v>
      </c>
    </row>
    <row r="50" spans="1:42" ht="27.75" customHeight="1" x14ac:dyDescent="0.2">
      <c r="A50" s="121"/>
      <c r="B50" s="121"/>
      <c r="C50" s="121"/>
      <c r="D50" s="121"/>
      <c r="E50" s="121"/>
      <c r="F50" s="121"/>
      <c r="G50" s="121"/>
      <c r="H50" s="121"/>
      <c r="I50" s="121"/>
      <c r="J50" s="121"/>
      <c r="K50" s="121"/>
      <c r="L50" s="121"/>
      <c r="M50" s="121"/>
      <c r="N50" s="121"/>
      <c r="O50" s="108"/>
      <c r="P50" s="109"/>
      <c r="Q50" s="118"/>
      <c r="R50" s="118"/>
      <c r="S50" s="109"/>
      <c r="T50" s="109"/>
      <c r="U50" s="109"/>
      <c r="V50" s="24" t="s">
        <v>418</v>
      </c>
      <c r="W50" s="103">
        <v>0.15</v>
      </c>
      <c r="X50" s="109"/>
      <c r="Y50" s="109"/>
      <c r="Z50" s="109"/>
      <c r="AA50" s="109"/>
      <c r="AB50" s="109"/>
      <c r="AC50" s="109"/>
      <c r="AD50" s="109"/>
      <c r="AE50" s="109"/>
      <c r="AF50" s="109"/>
      <c r="AG50" s="109"/>
      <c r="AH50" s="109"/>
      <c r="AI50" s="109"/>
      <c r="AJ50" s="109"/>
      <c r="AK50" s="109"/>
      <c r="AL50" s="90" t="s">
        <v>31</v>
      </c>
      <c r="AM50" s="90" t="s">
        <v>31</v>
      </c>
      <c r="AN50" s="90" t="s">
        <v>31</v>
      </c>
      <c r="AO50" s="90" t="s">
        <v>31</v>
      </c>
      <c r="AP50" s="90" t="s">
        <v>31</v>
      </c>
    </row>
    <row r="51" spans="1:42" ht="31.5" customHeight="1" x14ac:dyDescent="0.2">
      <c r="A51" s="121"/>
      <c r="B51" s="121"/>
      <c r="C51" s="121"/>
      <c r="D51" s="121"/>
      <c r="E51" s="121"/>
      <c r="F51" s="121"/>
      <c r="G51" s="121"/>
      <c r="H51" s="121"/>
      <c r="I51" s="121"/>
      <c r="J51" s="121"/>
      <c r="K51" s="121"/>
      <c r="L51" s="121"/>
      <c r="M51" s="121"/>
      <c r="N51" s="121"/>
      <c r="O51" s="108"/>
      <c r="P51" s="119" t="s">
        <v>122</v>
      </c>
      <c r="Q51" s="119"/>
      <c r="R51" s="119"/>
      <c r="S51" s="119" t="s">
        <v>175</v>
      </c>
      <c r="T51" s="175" t="s">
        <v>281</v>
      </c>
      <c r="U51" s="107" t="s">
        <v>468</v>
      </c>
      <c r="V51" s="2" t="s">
        <v>285</v>
      </c>
      <c r="W51" s="12">
        <v>0.5</v>
      </c>
      <c r="X51" s="119">
        <v>2</v>
      </c>
      <c r="Y51" s="177" t="s">
        <v>287</v>
      </c>
      <c r="Z51" s="119"/>
      <c r="AA51" s="119"/>
      <c r="AB51" s="119"/>
      <c r="AC51" s="119"/>
      <c r="AD51" s="119"/>
      <c r="AE51" s="119"/>
      <c r="AF51" s="119"/>
      <c r="AG51" s="119"/>
      <c r="AH51" s="119"/>
      <c r="AI51" s="119">
        <v>2</v>
      </c>
      <c r="AJ51" s="119"/>
      <c r="AK51" s="119"/>
      <c r="AL51" s="90" t="s">
        <v>31</v>
      </c>
      <c r="AM51" s="90" t="s">
        <v>31</v>
      </c>
      <c r="AN51" s="90" t="s">
        <v>31</v>
      </c>
      <c r="AO51" s="90" t="s">
        <v>31</v>
      </c>
      <c r="AP51" s="90" t="s">
        <v>31</v>
      </c>
    </row>
    <row r="52" spans="1:42" ht="25.5" customHeight="1" x14ac:dyDescent="0.2">
      <c r="A52" s="121"/>
      <c r="B52" s="121"/>
      <c r="C52" s="121"/>
      <c r="D52" s="121"/>
      <c r="E52" s="121"/>
      <c r="F52" s="121"/>
      <c r="G52" s="121"/>
      <c r="H52" s="121"/>
      <c r="I52" s="121"/>
      <c r="J52" s="121"/>
      <c r="K52" s="121"/>
      <c r="L52" s="121"/>
      <c r="M52" s="121"/>
      <c r="N52" s="121"/>
      <c r="O52" s="108"/>
      <c r="P52" s="119"/>
      <c r="Q52" s="119"/>
      <c r="R52" s="119"/>
      <c r="S52" s="119"/>
      <c r="T52" s="176"/>
      <c r="U52" s="109"/>
      <c r="V52" s="2" t="s">
        <v>286</v>
      </c>
      <c r="W52" s="12">
        <v>0.5</v>
      </c>
      <c r="X52" s="119"/>
      <c r="Y52" s="145"/>
      <c r="Z52" s="119"/>
      <c r="AA52" s="119"/>
      <c r="AB52" s="119"/>
      <c r="AC52" s="119"/>
      <c r="AD52" s="119"/>
      <c r="AE52" s="119"/>
      <c r="AF52" s="119"/>
      <c r="AG52" s="119"/>
      <c r="AH52" s="119"/>
      <c r="AI52" s="119"/>
      <c r="AJ52" s="119"/>
      <c r="AK52" s="119"/>
      <c r="AL52" s="90" t="s">
        <v>31</v>
      </c>
      <c r="AM52" s="90" t="s">
        <v>31</v>
      </c>
      <c r="AN52" s="90" t="s">
        <v>31</v>
      </c>
      <c r="AO52" s="90" t="s">
        <v>31</v>
      </c>
      <c r="AP52" s="90" t="s">
        <v>31</v>
      </c>
    </row>
    <row r="53" spans="1:42" ht="43.5" customHeight="1" x14ac:dyDescent="0.2">
      <c r="A53" s="121"/>
      <c r="B53" s="121"/>
      <c r="C53" s="121"/>
      <c r="D53" s="121"/>
      <c r="E53" s="121"/>
      <c r="F53" s="121"/>
      <c r="G53" s="121"/>
      <c r="H53" s="121"/>
      <c r="I53" s="121"/>
      <c r="J53" s="121"/>
      <c r="K53" s="121"/>
      <c r="L53" s="121"/>
      <c r="M53" s="121"/>
      <c r="N53" s="121"/>
      <c r="O53" s="108"/>
      <c r="P53" s="107" t="s">
        <v>122</v>
      </c>
      <c r="Q53" s="107"/>
      <c r="R53" s="107"/>
      <c r="S53" s="119" t="str">
        <f>UPPER("Procuraduría Delegada de Asuntos Civiles y Laborales")</f>
        <v>PROCURADURÍA DELEGADA DE ASUNTOS CIVILES Y LABORALES</v>
      </c>
      <c r="T53" s="107" t="s">
        <v>281</v>
      </c>
      <c r="U53" s="119" t="s">
        <v>468</v>
      </c>
      <c r="V53" s="2" t="s">
        <v>284</v>
      </c>
      <c r="W53" s="12">
        <v>0.25</v>
      </c>
      <c r="X53" s="119">
        <v>4</v>
      </c>
      <c r="Y53" s="174" t="s">
        <v>282</v>
      </c>
      <c r="Z53" s="107"/>
      <c r="AA53" s="107"/>
      <c r="AB53" s="107">
        <v>1</v>
      </c>
      <c r="AC53" s="107">
        <v>1</v>
      </c>
      <c r="AD53" s="107"/>
      <c r="AE53" s="107"/>
      <c r="AF53" s="107">
        <v>1</v>
      </c>
      <c r="AG53" s="107"/>
      <c r="AH53" s="107"/>
      <c r="AI53" s="107">
        <v>1</v>
      </c>
      <c r="AJ53" s="107"/>
      <c r="AK53" s="107"/>
      <c r="AL53" s="90" t="s">
        <v>31</v>
      </c>
      <c r="AM53" s="90" t="s">
        <v>31</v>
      </c>
      <c r="AN53" s="90" t="s">
        <v>31</v>
      </c>
      <c r="AO53" s="90" t="s">
        <v>31</v>
      </c>
      <c r="AP53" s="90" t="s">
        <v>31</v>
      </c>
    </row>
    <row r="54" spans="1:42" ht="30" customHeight="1" x14ac:dyDescent="0.2">
      <c r="A54" s="121"/>
      <c r="B54" s="121"/>
      <c r="C54" s="121"/>
      <c r="D54" s="121"/>
      <c r="E54" s="121"/>
      <c r="F54" s="121"/>
      <c r="G54" s="121"/>
      <c r="H54" s="121"/>
      <c r="I54" s="121"/>
      <c r="J54" s="121"/>
      <c r="K54" s="121"/>
      <c r="L54" s="121"/>
      <c r="M54" s="121"/>
      <c r="N54" s="121"/>
      <c r="O54" s="108"/>
      <c r="P54" s="108"/>
      <c r="Q54" s="108"/>
      <c r="R54" s="108"/>
      <c r="S54" s="119"/>
      <c r="T54" s="108"/>
      <c r="U54" s="119"/>
      <c r="V54" s="2" t="s">
        <v>283</v>
      </c>
      <c r="W54" s="96">
        <v>0.25</v>
      </c>
      <c r="X54" s="119"/>
      <c r="Y54" s="174"/>
      <c r="Z54" s="108"/>
      <c r="AA54" s="108"/>
      <c r="AB54" s="108"/>
      <c r="AC54" s="108"/>
      <c r="AD54" s="108"/>
      <c r="AE54" s="108"/>
      <c r="AF54" s="108"/>
      <c r="AG54" s="108"/>
      <c r="AH54" s="108"/>
      <c r="AI54" s="108"/>
      <c r="AJ54" s="108"/>
      <c r="AK54" s="108"/>
      <c r="AL54" s="90" t="s">
        <v>31</v>
      </c>
      <c r="AM54" s="90" t="s">
        <v>31</v>
      </c>
      <c r="AN54" s="90" t="s">
        <v>31</v>
      </c>
      <c r="AO54" s="90" t="s">
        <v>31</v>
      </c>
      <c r="AP54" s="90" t="s">
        <v>31</v>
      </c>
    </row>
    <row r="55" spans="1:42" ht="24.75" customHeight="1" x14ac:dyDescent="0.2">
      <c r="A55" s="122"/>
      <c r="B55" s="122"/>
      <c r="C55" s="122"/>
      <c r="D55" s="122"/>
      <c r="E55" s="122"/>
      <c r="F55" s="122"/>
      <c r="G55" s="122"/>
      <c r="H55" s="122"/>
      <c r="I55" s="122"/>
      <c r="J55" s="122"/>
      <c r="K55" s="122"/>
      <c r="L55" s="122"/>
      <c r="M55" s="122"/>
      <c r="N55" s="122"/>
      <c r="O55" s="109"/>
      <c r="P55" s="109"/>
      <c r="Q55" s="109"/>
      <c r="R55" s="109"/>
      <c r="S55" s="119"/>
      <c r="T55" s="109"/>
      <c r="U55" s="119"/>
      <c r="V55" s="2" t="s">
        <v>419</v>
      </c>
      <c r="W55" s="96">
        <v>0.5</v>
      </c>
      <c r="X55" s="119"/>
      <c r="Y55" s="174"/>
      <c r="Z55" s="109"/>
      <c r="AA55" s="109"/>
      <c r="AB55" s="109"/>
      <c r="AC55" s="109"/>
      <c r="AD55" s="109"/>
      <c r="AE55" s="109"/>
      <c r="AF55" s="109"/>
      <c r="AG55" s="109"/>
      <c r="AH55" s="109"/>
      <c r="AI55" s="109"/>
      <c r="AJ55" s="109"/>
      <c r="AK55" s="109"/>
      <c r="AL55" s="90" t="s">
        <v>31</v>
      </c>
      <c r="AM55" s="90" t="s">
        <v>31</v>
      </c>
      <c r="AN55" s="90" t="s">
        <v>31</v>
      </c>
      <c r="AO55" s="90" t="s">
        <v>31</v>
      </c>
      <c r="AP55" s="90" t="s">
        <v>31</v>
      </c>
    </row>
    <row r="56" spans="1:42" ht="25.5" customHeight="1" x14ac:dyDescent="0.2">
      <c r="A56" s="107" t="s">
        <v>90</v>
      </c>
      <c r="B56" s="120" t="s">
        <v>40</v>
      </c>
      <c r="C56" s="120" t="s">
        <v>381</v>
      </c>
      <c r="D56" s="120" t="s">
        <v>397</v>
      </c>
      <c r="E56" s="120" t="s">
        <v>45</v>
      </c>
      <c r="F56" s="120" t="s">
        <v>420</v>
      </c>
      <c r="G56" s="120" t="s">
        <v>94</v>
      </c>
      <c r="H56" s="120" t="s">
        <v>347</v>
      </c>
      <c r="I56" s="120" t="s">
        <v>84</v>
      </c>
      <c r="J56" s="120" t="s">
        <v>350</v>
      </c>
      <c r="K56" s="120">
        <v>0.56999999999999995</v>
      </c>
      <c r="L56" s="107" t="s">
        <v>83</v>
      </c>
      <c r="M56" s="107" t="s">
        <v>83</v>
      </c>
      <c r="N56" s="107" t="s">
        <v>83</v>
      </c>
      <c r="O56" s="107" t="s">
        <v>83</v>
      </c>
      <c r="P56" s="149"/>
      <c r="Q56" s="149" t="s">
        <v>122</v>
      </c>
      <c r="R56" s="181"/>
      <c r="S56" s="107" t="s">
        <v>159</v>
      </c>
      <c r="T56" s="107" t="s">
        <v>115</v>
      </c>
      <c r="U56" s="107" t="s">
        <v>469</v>
      </c>
      <c r="V56" s="3" t="s">
        <v>264</v>
      </c>
      <c r="W56" s="99">
        <v>0.3</v>
      </c>
      <c r="X56" s="124">
        <v>3</v>
      </c>
      <c r="Y56" s="172" t="s">
        <v>266</v>
      </c>
      <c r="Z56" s="109"/>
      <c r="AA56" s="109"/>
      <c r="AB56" s="109">
        <v>1</v>
      </c>
      <c r="AC56" s="109"/>
      <c r="AD56" s="109"/>
      <c r="AE56" s="109">
        <v>1</v>
      </c>
      <c r="AF56" s="109"/>
      <c r="AG56" s="109"/>
      <c r="AH56" s="109"/>
      <c r="AI56" s="109"/>
      <c r="AJ56" s="109"/>
      <c r="AK56" s="109">
        <v>1</v>
      </c>
      <c r="AL56" s="90" t="s">
        <v>31</v>
      </c>
      <c r="AM56" s="90" t="s">
        <v>31</v>
      </c>
      <c r="AN56" s="90" t="s">
        <v>31</v>
      </c>
      <c r="AO56" s="90" t="s">
        <v>31</v>
      </c>
      <c r="AP56" s="90" t="s">
        <v>31</v>
      </c>
    </row>
    <row r="57" spans="1:42" ht="37.5" customHeight="1" x14ac:dyDescent="0.2">
      <c r="A57" s="108"/>
      <c r="B57" s="121" t="s">
        <v>40</v>
      </c>
      <c r="C57" s="121"/>
      <c r="D57" s="121"/>
      <c r="E57" s="121" t="s">
        <v>45</v>
      </c>
      <c r="F57" s="121" t="s">
        <v>150</v>
      </c>
      <c r="G57" s="121" t="s">
        <v>94</v>
      </c>
      <c r="H57" s="121"/>
      <c r="I57" s="121" t="s">
        <v>84</v>
      </c>
      <c r="J57" s="121"/>
      <c r="K57" s="121">
        <v>0.56999999999999995</v>
      </c>
      <c r="L57" s="108"/>
      <c r="M57" s="108"/>
      <c r="N57" s="108"/>
      <c r="O57" s="108"/>
      <c r="P57" s="149"/>
      <c r="Q57" s="149"/>
      <c r="R57" s="181"/>
      <c r="S57" s="108"/>
      <c r="T57" s="108"/>
      <c r="U57" s="108"/>
      <c r="V57" s="3" t="s">
        <v>265</v>
      </c>
      <c r="W57" s="99">
        <v>0.3</v>
      </c>
      <c r="X57" s="124"/>
      <c r="Y57" s="172"/>
      <c r="Z57" s="119"/>
      <c r="AA57" s="119"/>
      <c r="AB57" s="119"/>
      <c r="AC57" s="119"/>
      <c r="AD57" s="119"/>
      <c r="AE57" s="119"/>
      <c r="AF57" s="119"/>
      <c r="AG57" s="119"/>
      <c r="AH57" s="119"/>
      <c r="AI57" s="119"/>
      <c r="AJ57" s="119"/>
      <c r="AK57" s="119"/>
      <c r="AL57" s="90" t="s">
        <v>31</v>
      </c>
      <c r="AM57" s="90" t="s">
        <v>31</v>
      </c>
      <c r="AN57" s="90" t="s">
        <v>31</v>
      </c>
      <c r="AO57" s="90" t="s">
        <v>31</v>
      </c>
      <c r="AP57" s="90" t="s">
        <v>31</v>
      </c>
    </row>
    <row r="58" spans="1:42" ht="63" customHeight="1" x14ac:dyDescent="0.2">
      <c r="A58" s="108"/>
      <c r="B58" s="121" t="s">
        <v>40</v>
      </c>
      <c r="C58" s="121"/>
      <c r="D58" s="121"/>
      <c r="E58" s="121" t="s">
        <v>45</v>
      </c>
      <c r="F58" s="121" t="s">
        <v>150</v>
      </c>
      <c r="G58" s="121" t="s">
        <v>94</v>
      </c>
      <c r="H58" s="121"/>
      <c r="I58" s="121" t="s">
        <v>84</v>
      </c>
      <c r="J58" s="121"/>
      <c r="K58" s="121">
        <v>0.56999999999999995</v>
      </c>
      <c r="L58" s="108"/>
      <c r="M58" s="108"/>
      <c r="N58" s="108"/>
      <c r="O58" s="108"/>
      <c r="P58" s="149"/>
      <c r="Q58" s="149"/>
      <c r="R58" s="181"/>
      <c r="S58" s="182"/>
      <c r="T58" s="108"/>
      <c r="U58" s="108"/>
      <c r="V58" s="3" t="s">
        <v>263</v>
      </c>
      <c r="W58" s="99">
        <v>0.4</v>
      </c>
      <c r="X58" s="125"/>
      <c r="Y58" s="173"/>
      <c r="Z58" s="119"/>
      <c r="AA58" s="119"/>
      <c r="AB58" s="119"/>
      <c r="AC58" s="119"/>
      <c r="AD58" s="119"/>
      <c r="AE58" s="119"/>
      <c r="AF58" s="119"/>
      <c r="AG58" s="119"/>
      <c r="AH58" s="119"/>
      <c r="AI58" s="119"/>
      <c r="AJ58" s="119"/>
      <c r="AK58" s="119"/>
      <c r="AL58" s="90" t="s">
        <v>31</v>
      </c>
      <c r="AM58" s="90" t="s">
        <v>31</v>
      </c>
      <c r="AN58" s="90" t="s">
        <v>31</v>
      </c>
      <c r="AO58" s="90" t="s">
        <v>31</v>
      </c>
      <c r="AP58" s="90" t="s">
        <v>31</v>
      </c>
    </row>
    <row r="59" spans="1:42" ht="49.5" customHeight="1" x14ac:dyDescent="0.2">
      <c r="A59" s="108"/>
      <c r="B59" s="121"/>
      <c r="C59" s="121"/>
      <c r="D59" s="121"/>
      <c r="E59" s="121"/>
      <c r="F59" s="121"/>
      <c r="G59" s="121"/>
      <c r="H59" s="121"/>
      <c r="I59" s="121"/>
      <c r="J59" s="121"/>
      <c r="K59" s="121"/>
      <c r="L59" s="108"/>
      <c r="M59" s="108"/>
      <c r="N59" s="108"/>
      <c r="O59" s="108"/>
      <c r="P59" s="107" t="s">
        <v>122</v>
      </c>
      <c r="Q59" s="134"/>
      <c r="R59" s="134"/>
      <c r="S59" s="180" t="str">
        <f>UPPER("Procuraduría Delegada Vigilancia Administrativa, Asuntos Sociales y Paz")</f>
        <v>PROCURADURÍA DELEGADA VIGILANCIA ADMINISTRATIVA, ASUNTOS SOCIALES Y PAZ</v>
      </c>
      <c r="T59" s="108"/>
      <c r="U59" s="108"/>
      <c r="V59" s="5" t="s">
        <v>317</v>
      </c>
      <c r="W59" s="102">
        <v>0.05</v>
      </c>
      <c r="X59" s="123">
        <v>6</v>
      </c>
      <c r="Y59" s="126" t="s">
        <v>208</v>
      </c>
      <c r="Z59" s="107">
        <v>1</v>
      </c>
      <c r="AA59" s="107"/>
      <c r="AB59" s="107"/>
      <c r="AC59" s="107"/>
      <c r="AD59" s="107"/>
      <c r="AE59" s="107">
        <v>3</v>
      </c>
      <c r="AF59" s="107"/>
      <c r="AG59" s="107"/>
      <c r="AH59" s="107"/>
      <c r="AI59" s="107"/>
      <c r="AJ59" s="107"/>
      <c r="AK59" s="107">
        <v>2</v>
      </c>
      <c r="AL59" s="90" t="s">
        <v>31</v>
      </c>
      <c r="AM59" s="90" t="s">
        <v>31</v>
      </c>
      <c r="AN59" s="90" t="s">
        <v>31</v>
      </c>
      <c r="AO59" s="90" t="s">
        <v>31</v>
      </c>
      <c r="AP59" s="90" t="s">
        <v>31</v>
      </c>
    </row>
    <row r="60" spans="1:42" ht="54.75" customHeight="1" x14ac:dyDescent="0.2">
      <c r="A60" s="108"/>
      <c r="B60" s="121"/>
      <c r="C60" s="121"/>
      <c r="D60" s="121"/>
      <c r="E60" s="121"/>
      <c r="F60" s="121"/>
      <c r="G60" s="121"/>
      <c r="H60" s="121"/>
      <c r="I60" s="121"/>
      <c r="J60" s="121"/>
      <c r="K60" s="121"/>
      <c r="L60" s="108"/>
      <c r="M60" s="108"/>
      <c r="N60" s="108"/>
      <c r="O60" s="108"/>
      <c r="P60" s="108"/>
      <c r="Q60" s="135"/>
      <c r="R60" s="135"/>
      <c r="S60" s="108"/>
      <c r="T60" s="108"/>
      <c r="U60" s="108"/>
      <c r="V60" s="5" t="s">
        <v>421</v>
      </c>
      <c r="W60" s="102">
        <v>0.05</v>
      </c>
      <c r="X60" s="124"/>
      <c r="Y60" s="127"/>
      <c r="Z60" s="108"/>
      <c r="AA60" s="108"/>
      <c r="AB60" s="108"/>
      <c r="AC60" s="108"/>
      <c r="AD60" s="108"/>
      <c r="AE60" s="108"/>
      <c r="AF60" s="108"/>
      <c r="AG60" s="108"/>
      <c r="AH60" s="108"/>
      <c r="AI60" s="108"/>
      <c r="AJ60" s="108"/>
      <c r="AK60" s="108"/>
      <c r="AL60" s="90" t="s">
        <v>31</v>
      </c>
      <c r="AM60" s="90" t="s">
        <v>31</v>
      </c>
      <c r="AN60" s="90" t="s">
        <v>31</v>
      </c>
      <c r="AO60" s="90" t="s">
        <v>31</v>
      </c>
      <c r="AP60" s="90" t="s">
        <v>31</v>
      </c>
    </row>
    <row r="61" spans="1:42" ht="35.25" customHeight="1" x14ac:dyDescent="0.2">
      <c r="A61" s="108"/>
      <c r="B61" s="121" t="s">
        <v>40</v>
      </c>
      <c r="C61" s="121"/>
      <c r="D61" s="121"/>
      <c r="E61" s="121" t="s">
        <v>45</v>
      </c>
      <c r="F61" s="121" t="s">
        <v>150</v>
      </c>
      <c r="G61" s="121" t="s">
        <v>94</v>
      </c>
      <c r="H61" s="121"/>
      <c r="I61" s="121" t="s">
        <v>84</v>
      </c>
      <c r="J61" s="121"/>
      <c r="K61" s="121">
        <v>0.56999999999999995</v>
      </c>
      <c r="L61" s="108"/>
      <c r="M61" s="108"/>
      <c r="N61" s="108"/>
      <c r="O61" s="108"/>
      <c r="P61" s="108"/>
      <c r="Q61" s="135"/>
      <c r="R61" s="135"/>
      <c r="S61" s="108"/>
      <c r="T61" s="108"/>
      <c r="U61" s="108"/>
      <c r="V61" s="5" t="s">
        <v>318</v>
      </c>
      <c r="W61" s="102">
        <v>0.05</v>
      </c>
      <c r="X61" s="124"/>
      <c r="Y61" s="127"/>
      <c r="Z61" s="108"/>
      <c r="AA61" s="108"/>
      <c r="AB61" s="108"/>
      <c r="AC61" s="108"/>
      <c r="AD61" s="108"/>
      <c r="AE61" s="108">
        <v>3</v>
      </c>
      <c r="AF61" s="108"/>
      <c r="AG61" s="108"/>
      <c r="AH61" s="108"/>
      <c r="AI61" s="108"/>
      <c r="AJ61" s="108"/>
      <c r="AK61" s="108"/>
      <c r="AL61" s="90" t="s">
        <v>31</v>
      </c>
      <c r="AM61" s="90" t="s">
        <v>31</v>
      </c>
      <c r="AN61" s="90" t="s">
        <v>31</v>
      </c>
      <c r="AO61" s="90" t="s">
        <v>31</v>
      </c>
      <c r="AP61" s="90" t="s">
        <v>31</v>
      </c>
    </row>
    <row r="62" spans="1:42" ht="24.75" customHeight="1" x14ac:dyDescent="0.2">
      <c r="A62" s="108"/>
      <c r="B62" s="121"/>
      <c r="C62" s="121"/>
      <c r="D62" s="121"/>
      <c r="E62" s="121"/>
      <c r="F62" s="121"/>
      <c r="G62" s="121"/>
      <c r="H62" s="121"/>
      <c r="I62" s="121"/>
      <c r="J62" s="121"/>
      <c r="K62" s="121"/>
      <c r="L62" s="108"/>
      <c r="M62" s="108"/>
      <c r="N62" s="108"/>
      <c r="O62" s="108"/>
      <c r="P62" s="108"/>
      <c r="Q62" s="135"/>
      <c r="R62" s="135"/>
      <c r="S62" s="108"/>
      <c r="T62" s="108"/>
      <c r="U62" s="108"/>
      <c r="V62" s="5" t="s">
        <v>319</v>
      </c>
      <c r="W62" s="102">
        <v>0.35</v>
      </c>
      <c r="X62" s="124"/>
      <c r="Y62" s="127"/>
      <c r="Z62" s="108"/>
      <c r="AA62" s="108"/>
      <c r="AB62" s="108"/>
      <c r="AC62" s="108"/>
      <c r="AD62" s="108"/>
      <c r="AE62" s="108"/>
      <c r="AF62" s="108"/>
      <c r="AG62" s="108"/>
      <c r="AH62" s="108"/>
      <c r="AI62" s="108"/>
      <c r="AJ62" s="108"/>
      <c r="AK62" s="108"/>
      <c r="AL62" s="90" t="s">
        <v>31</v>
      </c>
      <c r="AM62" s="90" t="s">
        <v>31</v>
      </c>
      <c r="AN62" s="90" t="s">
        <v>31</v>
      </c>
      <c r="AO62" s="90" t="s">
        <v>31</v>
      </c>
      <c r="AP62" s="90" t="s">
        <v>31</v>
      </c>
    </row>
    <row r="63" spans="1:42" ht="33.75" customHeight="1" x14ac:dyDescent="0.2">
      <c r="A63" s="108"/>
      <c r="B63" s="121"/>
      <c r="C63" s="121"/>
      <c r="D63" s="121"/>
      <c r="E63" s="121"/>
      <c r="F63" s="121"/>
      <c r="G63" s="121"/>
      <c r="H63" s="121"/>
      <c r="I63" s="121"/>
      <c r="J63" s="121"/>
      <c r="K63" s="121"/>
      <c r="L63" s="108"/>
      <c r="M63" s="108"/>
      <c r="N63" s="108"/>
      <c r="O63" s="108"/>
      <c r="P63" s="108"/>
      <c r="Q63" s="135"/>
      <c r="R63" s="135"/>
      <c r="S63" s="108"/>
      <c r="T63" s="108"/>
      <c r="U63" s="108"/>
      <c r="V63" s="5" t="s">
        <v>320</v>
      </c>
      <c r="W63" s="102">
        <v>0.1</v>
      </c>
      <c r="X63" s="124"/>
      <c r="Y63" s="127"/>
      <c r="Z63" s="108"/>
      <c r="AA63" s="108"/>
      <c r="AB63" s="108"/>
      <c r="AC63" s="108"/>
      <c r="AD63" s="108"/>
      <c r="AE63" s="108"/>
      <c r="AF63" s="108"/>
      <c r="AG63" s="108"/>
      <c r="AH63" s="108"/>
      <c r="AI63" s="108"/>
      <c r="AJ63" s="108"/>
      <c r="AK63" s="108"/>
      <c r="AL63" s="90" t="s">
        <v>31</v>
      </c>
      <c r="AM63" s="90" t="s">
        <v>31</v>
      </c>
      <c r="AN63" s="90" t="s">
        <v>31</v>
      </c>
      <c r="AO63" s="90" t="s">
        <v>31</v>
      </c>
      <c r="AP63" s="90" t="s">
        <v>31</v>
      </c>
    </row>
    <row r="64" spans="1:42" ht="27" customHeight="1" x14ac:dyDescent="0.2">
      <c r="A64" s="108"/>
      <c r="B64" s="121"/>
      <c r="C64" s="121"/>
      <c r="D64" s="121"/>
      <c r="E64" s="121"/>
      <c r="F64" s="121"/>
      <c r="G64" s="121"/>
      <c r="H64" s="121"/>
      <c r="I64" s="121"/>
      <c r="J64" s="121"/>
      <c r="K64" s="121"/>
      <c r="L64" s="108"/>
      <c r="M64" s="108"/>
      <c r="N64" s="108"/>
      <c r="O64" s="108"/>
      <c r="P64" s="109"/>
      <c r="Q64" s="136"/>
      <c r="R64" s="136"/>
      <c r="S64" s="109"/>
      <c r="T64" s="108"/>
      <c r="U64" s="108"/>
      <c r="V64" s="5" t="s">
        <v>321</v>
      </c>
      <c r="W64" s="102">
        <v>0.4</v>
      </c>
      <c r="X64" s="125"/>
      <c r="Y64" s="128"/>
      <c r="Z64" s="109"/>
      <c r="AA64" s="109"/>
      <c r="AB64" s="109"/>
      <c r="AC64" s="109"/>
      <c r="AD64" s="109"/>
      <c r="AE64" s="109"/>
      <c r="AF64" s="109"/>
      <c r="AG64" s="109"/>
      <c r="AH64" s="109"/>
      <c r="AI64" s="109"/>
      <c r="AJ64" s="109"/>
      <c r="AK64" s="109"/>
      <c r="AL64" s="90" t="s">
        <v>31</v>
      </c>
      <c r="AM64" s="90" t="s">
        <v>31</v>
      </c>
      <c r="AN64" s="90" t="s">
        <v>31</v>
      </c>
      <c r="AO64" s="90" t="s">
        <v>31</v>
      </c>
      <c r="AP64" s="90" t="s">
        <v>31</v>
      </c>
    </row>
    <row r="65" spans="1:42" ht="24" customHeight="1" x14ac:dyDescent="0.2">
      <c r="A65" s="108"/>
      <c r="B65" s="121" t="s">
        <v>40</v>
      </c>
      <c r="C65" s="121"/>
      <c r="D65" s="121"/>
      <c r="E65" s="121" t="s">
        <v>45</v>
      </c>
      <c r="F65" s="121" t="s">
        <v>150</v>
      </c>
      <c r="G65" s="121" t="s">
        <v>94</v>
      </c>
      <c r="H65" s="121"/>
      <c r="I65" s="121" t="s">
        <v>84</v>
      </c>
      <c r="J65" s="121"/>
      <c r="K65" s="121">
        <v>0.56999999999999995</v>
      </c>
      <c r="L65" s="108"/>
      <c r="M65" s="108"/>
      <c r="N65" s="108"/>
      <c r="O65" s="108"/>
      <c r="P65" s="107" t="s">
        <v>122</v>
      </c>
      <c r="Q65" s="134"/>
      <c r="R65" s="147"/>
      <c r="S65" s="119" t="s">
        <v>175</v>
      </c>
      <c r="T65" s="108"/>
      <c r="U65" s="108"/>
      <c r="V65" s="5" t="s">
        <v>323</v>
      </c>
      <c r="W65" s="102" t="s">
        <v>322</v>
      </c>
      <c r="X65" s="123">
        <v>5</v>
      </c>
      <c r="Y65" s="126" t="s">
        <v>177</v>
      </c>
      <c r="Z65" s="107"/>
      <c r="AA65" s="107"/>
      <c r="AB65" s="107">
        <v>1</v>
      </c>
      <c r="AC65" s="107"/>
      <c r="AD65" s="107"/>
      <c r="AE65" s="107">
        <v>1</v>
      </c>
      <c r="AF65" s="107"/>
      <c r="AG65" s="107"/>
      <c r="AH65" s="107">
        <v>1</v>
      </c>
      <c r="AI65" s="107"/>
      <c r="AJ65" s="107"/>
      <c r="AK65" s="107">
        <v>2</v>
      </c>
      <c r="AL65" s="90" t="s">
        <v>31</v>
      </c>
      <c r="AM65" s="90" t="s">
        <v>31</v>
      </c>
      <c r="AN65" s="90" t="s">
        <v>31</v>
      </c>
      <c r="AO65" s="90" t="s">
        <v>31</v>
      </c>
      <c r="AP65" s="90" t="s">
        <v>31</v>
      </c>
    </row>
    <row r="66" spans="1:42" ht="27.75" customHeight="1" x14ac:dyDescent="0.2">
      <c r="A66" s="108"/>
      <c r="B66" s="121"/>
      <c r="C66" s="121"/>
      <c r="D66" s="121"/>
      <c r="E66" s="121"/>
      <c r="F66" s="121"/>
      <c r="G66" s="121"/>
      <c r="H66" s="121"/>
      <c r="I66" s="121"/>
      <c r="J66" s="121"/>
      <c r="K66" s="121"/>
      <c r="L66" s="108"/>
      <c r="M66" s="108"/>
      <c r="N66" s="108"/>
      <c r="O66" s="108"/>
      <c r="P66" s="109"/>
      <c r="Q66" s="136"/>
      <c r="R66" s="148"/>
      <c r="S66" s="119"/>
      <c r="T66" s="108"/>
      <c r="U66" s="108"/>
      <c r="V66" s="5" t="s">
        <v>324</v>
      </c>
      <c r="W66" s="102">
        <v>0.5</v>
      </c>
      <c r="X66" s="125"/>
      <c r="Y66" s="128"/>
      <c r="Z66" s="109"/>
      <c r="AA66" s="109"/>
      <c r="AB66" s="109"/>
      <c r="AC66" s="109"/>
      <c r="AD66" s="109"/>
      <c r="AE66" s="109"/>
      <c r="AF66" s="109"/>
      <c r="AG66" s="109"/>
      <c r="AH66" s="109"/>
      <c r="AI66" s="109"/>
      <c r="AJ66" s="109"/>
      <c r="AK66" s="109"/>
      <c r="AL66" s="90" t="s">
        <v>31</v>
      </c>
      <c r="AM66" s="90" t="s">
        <v>31</v>
      </c>
      <c r="AN66" s="90" t="s">
        <v>31</v>
      </c>
      <c r="AO66" s="90" t="s">
        <v>31</v>
      </c>
      <c r="AP66" s="90" t="s">
        <v>31</v>
      </c>
    </row>
    <row r="67" spans="1:42" ht="27" customHeight="1" x14ac:dyDescent="0.2">
      <c r="A67" s="108"/>
      <c r="B67" s="121" t="s">
        <v>40</v>
      </c>
      <c r="C67" s="121"/>
      <c r="D67" s="121"/>
      <c r="E67" s="121" t="s">
        <v>45</v>
      </c>
      <c r="F67" s="121" t="s">
        <v>150</v>
      </c>
      <c r="G67" s="121" t="s">
        <v>94</v>
      </c>
      <c r="H67" s="121"/>
      <c r="I67" s="121" t="s">
        <v>84</v>
      </c>
      <c r="J67" s="121"/>
      <c r="K67" s="121">
        <v>0.56999999999999995</v>
      </c>
      <c r="L67" s="108"/>
      <c r="M67" s="108"/>
      <c r="N67" s="108"/>
      <c r="O67" s="108"/>
      <c r="P67" s="107" t="s">
        <v>122</v>
      </c>
      <c r="Q67" s="134"/>
      <c r="R67" s="134"/>
      <c r="S67" s="107" t="str">
        <f>UPPER("Procuraduría Delegada Vigilancia Administrativa y Judicial")</f>
        <v>PROCURADURÍA DELEGADA VIGILANCIA ADMINISTRATIVA Y JUDICIAL</v>
      </c>
      <c r="T67" s="108"/>
      <c r="U67" s="108"/>
      <c r="V67" s="5" t="s">
        <v>325</v>
      </c>
      <c r="W67" s="103">
        <v>0.1</v>
      </c>
      <c r="X67" s="123">
        <v>4</v>
      </c>
      <c r="Y67" s="126" t="s">
        <v>422</v>
      </c>
      <c r="Z67" s="107">
        <v>1</v>
      </c>
      <c r="AA67" s="107">
        <v>1</v>
      </c>
      <c r="AB67" s="107"/>
      <c r="AC67" s="107"/>
      <c r="AD67" s="107"/>
      <c r="AE67" s="107">
        <v>1</v>
      </c>
      <c r="AF67" s="107">
        <v>1</v>
      </c>
      <c r="AG67" s="107"/>
      <c r="AH67" s="107"/>
      <c r="AI67" s="107"/>
      <c r="AJ67" s="107"/>
      <c r="AK67" s="107"/>
      <c r="AL67" s="90" t="s">
        <v>31</v>
      </c>
      <c r="AM67" s="90" t="s">
        <v>31</v>
      </c>
      <c r="AN67" s="90" t="s">
        <v>31</v>
      </c>
      <c r="AO67" s="90" t="s">
        <v>31</v>
      </c>
      <c r="AP67" s="90" t="s">
        <v>31</v>
      </c>
    </row>
    <row r="68" spans="1:42" ht="20.25" customHeight="1" x14ac:dyDescent="0.2">
      <c r="A68" s="108"/>
      <c r="B68" s="121"/>
      <c r="C68" s="121"/>
      <c r="D68" s="121"/>
      <c r="E68" s="121"/>
      <c r="F68" s="121"/>
      <c r="G68" s="121"/>
      <c r="H68" s="121"/>
      <c r="I68" s="121"/>
      <c r="J68" s="121"/>
      <c r="K68" s="121"/>
      <c r="L68" s="108"/>
      <c r="M68" s="108"/>
      <c r="N68" s="108"/>
      <c r="O68" s="108"/>
      <c r="P68" s="108"/>
      <c r="Q68" s="135"/>
      <c r="R68" s="135"/>
      <c r="S68" s="108"/>
      <c r="T68" s="108"/>
      <c r="U68" s="108"/>
      <c r="V68" s="5" t="s">
        <v>326</v>
      </c>
      <c r="W68" s="8">
        <v>0.3</v>
      </c>
      <c r="X68" s="124"/>
      <c r="Y68" s="127"/>
      <c r="Z68" s="108"/>
      <c r="AA68" s="108"/>
      <c r="AB68" s="108"/>
      <c r="AC68" s="108"/>
      <c r="AD68" s="108"/>
      <c r="AE68" s="108"/>
      <c r="AF68" s="108"/>
      <c r="AG68" s="108"/>
      <c r="AH68" s="108"/>
      <c r="AI68" s="108"/>
      <c r="AJ68" s="108"/>
      <c r="AK68" s="108"/>
      <c r="AL68" s="90" t="s">
        <v>31</v>
      </c>
      <c r="AM68" s="90" t="s">
        <v>31</v>
      </c>
      <c r="AN68" s="90" t="s">
        <v>31</v>
      </c>
      <c r="AO68" s="90" t="s">
        <v>31</v>
      </c>
      <c r="AP68" s="90" t="s">
        <v>31</v>
      </c>
    </row>
    <row r="69" spans="1:42" ht="26.25" customHeight="1" x14ac:dyDescent="0.2">
      <c r="A69" s="108"/>
      <c r="B69" s="121"/>
      <c r="C69" s="121"/>
      <c r="D69" s="121"/>
      <c r="E69" s="121"/>
      <c r="F69" s="121"/>
      <c r="G69" s="121"/>
      <c r="H69" s="121"/>
      <c r="I69" s="121"/>
      <c r="J69" s="121"/>
      <c r="K69" s="121"/>
      <c r="L69" s="108"/>
      <c r="M69" s="108"/>
      <c r="N69" s="108"/>
      <c r="O69" s="108"/>
      <c r="P69" s="108"/>
      <c r="Q69" s="135"/>
      <c r="R69" s="135"/>
      <c r="S69" s="108"/>
      <c r="T69" s="108"/>
      <c r="U69" s="108"/>
      <c r="V69" s="5" t="s">
        <v>327</v>
      </c>
      <c r="W69" s="8">
        <v>0.4</v>
      </c>
      <c r="X69" s="124"/>
      <c r="Y69" s="127"/>
      <c r="Z69" s="108"/>
      <c r="AA69" s="108"/>
      <c r="AB69" s="108"/>
      <c r="AC69" s="108"/>
      <c r="AD69" s="108"/>
      <c r="AE69" s="108"/>
      <c r="AF69" s="108"/>
      <c r="AG69" s="108"/>
      <c r="AH69" s="108"/>
      <c r="AI69" s="108"/>
      <c r="AJ69" s="108"/>
      <c r="AK69" s="108"/>
      <c r="AL69" s="90" t="s">
        <v>31</v>
      </c>
      <c r="AM69" s="90" t="s">
        <v>31</v>
      </c>
      <c r="AN69" s="90" t="s">
        <v>31</v>
      </c>
      <c r="AO69" s="90" t="s">
        <v>31</v>
      </c>
      <c r="AP69" s="90" t="s">
        <v>31</v>
      </c>
    </row>
    <row r="70" spans="1:42" ht="25.5" customHeight="1" x14ac:dyDescent="0.2">
      <c r="A70" s="108"/>
      <c r="B70" s="121"/>
      <c r="C70" s="121"/>
      <c r="D70" s="121"/>
      <c r="E70" s="121"/>
      <c r="F70" s="121"/>
      <c r="G70" s="121"/>
      <c r="H70" s="121"/>
      <c r="I70" s="121"/>
      <c r="J70" s="121"/>
      <c r="K70" s="121"/>
      <c r="L70" s="108"/>
      <c r="M70" s="108"/>
      <c r="N70" s="108"/>
      <c r="O70" s="108"/>
      <c r="P70" s="109"/>
      <c r="Q70" s="136"/>
      <c r="R70" s="136"/>
      <c r="S70" s="109"/>
      <c r="T70" s="108"/>
      <c r="U70" s="109"/>
      <c r="V70" s="5" t="s">
        <v>328</v>
      </c>
      <c r="W70" s="8">
        <v>0.2</v>
      </c>
      <c r="X70" s="125"/>
      <c r="Y70" s="128"/>
      <c r="Z70" s="109"/>
      <c r="AA70" s="109"/>
      <c r="AB70" s="109"/>
      <c r="AC70" s="109"/>
      <c r="AD70" s="109"/>
      <c r="AE70" s="109"/>
      <c r="AF70" s="109"/>
      <c r="AG70" s="109"/>
      <c r="AH70" s="109"/>
      <c r="AI70" s="109"/>
      <c r="AJ70" s="109"/>
      <c r="AK70" s="109"/>
      <c r="AL70" s="90" t="s">
        <v>31</v>
      </c>
      <c r="AM70" s="90" t="s">
        <v>31</v>
      </c>
      <c r="AN70" s="90" t="s">
        <v>31</v>
      </c>
      <c r="AO70" s="90" t="s">
        <v>31</v>
      </c>
      <c r="AP70" s="90" t="s">
        <v>31</v>
      </c>
    </row>
    <row r="71" spans="1:42" ht="77.25" customHeight="1" x14ac:dyDescent="0.2">
      <c r="A71" s="108"/>
      <c r="B71" s="121" t="s">
        <v>40</v>
      </c>
      <c r="C71" s="121"/>
      <c r="D71" s="121"/>
      <c r="E71" s="121" t="s">
        <v>45</v>
      </c>
      <c r="F71" s="121" t="s">
        <v>150</v>
      </c>
      <c r="G71" s="121" t="s">
        <v>94</v>
      </c>
      <c r="H71" s="121"/>
      <c r="I71" s="121" t="s">
        <v>84</v>
      </c>
      <c r="J71" s="121"/>
      <c r="K71" s="121">
        <v>0.56999999999999995</v>
      </c>
      <c r="L71" s="108"/>
      <c r="M71" s="108"/>
      <c r="N71" s="108"/>
      <c r="O71" s="108"/>
      <c r="P71" s="107" t="s">
        <v>122</v>
      </c>
      <c r="Q71" s="107"/>
      <c r="R71" s="107"/>
      <c r="S71" s="108" t="str">
        <f>UPPER("Procuraduría Tercera Delegada ante el Consejo de Estado")</f>
        <v>PROCURADURÍA TERCERA DELEGADA ANTE EL CONSEJO DE ESTADO</v>
      </c>
      <c r="T71" s="107" t="s">
        <v>135</v>
      </c>
      <c r="U71" s="107" t="s">
        <v>469</v>
      </c>
      <c r="V71" s="5" t="s">
        <v>331</v>
      </c>
      <c r="W71" s="103">
        <v>0.4</v>
      </c>
      <c r="X71" s="123">
        <v>3</v>
      </c>
      <c r="Y71" s="126" t="s">
        <v>189</v>
      </c>
      <c r="Z71" s="107"/>
      <c r="AA71" s="107"/>
      <c r="AB71" s="107">
        <v>1</v>
      </c>
      <c r="AC71" s="107"/>
      <c r="AD71" s="107"/>
      <c r="AE71" s="107">
        <v>1</v>
      </c>
      <c r="AF71" s="107"/>
      <c r="AG71" s="107"/>
      <c r="AH71" s="107"/>
      <c r="AI71" s="107"/>
      <c r="AJ71" s="107">
        <v>1</v>
      </c>
      <c r="AK71" s="107"/>
      <c r="AL71" s="90" t="s">
        <v>31</v>
      </c>
      <c r="AM71" s="90" t="s">
        <v>31</v>
      </c>
      <c r="AN71" s="90" t="s">
        <v>31</v>
      </c>
      <c r="AO71" s="90" t="s">
        <v>31</v>
      </c>
      <c r="AP71" s="90" t="s">
        <v>31</v>
      </c>
    </row>
    <row r="72" spans="1:42" ht="63" customHeight="1" x14ac:dyDescent="0.2">
      <c r="A72" s="108"/>
      <c r="B72" s="121"/>
      <c r="C72" s="121"/>
      <c r="D72" s="121"/>
      <c r="E72" s="121"/>
      <c r="F72" s="121"/>
      <c r="G72" s="121"/>
      <c r="H72" s="121"/>
      <c r="I72" s="121"/>
      <c r="J72" s="121"/>
      <c r="K72" s="121"/>
      <c r="L72" s="108"/>
      <c r="M72" s="108"/>
      <c r="N72" s="108"/>
      <c r="O72" s="108"/>
      <c r="P72" s="108"/>
      <c r="Q72" s="108"/>
      <c r="R72" s="108"/>
      <c r="S72" s="108"/>
      <c r="T72" s="108"/>
      <c r="U72" s="108"/>
      <c r="V72" s="5" t="s">
        <v>330</v>
      </c>
      <c r="W72" s="103">
        <v>0.4</v>
      </c>
      <c r="X72" s="124"/>
      <c r="Y72" s="127"/>
      <c r="Z72" s="108"/>
      <c r="AA72" s="108"/>
      <c r="AB72" s="108"/>
      <c r="AC72" s="108"/>
      <c r="AD72" s="108"/>
      <c r="AE72" s="108"/>
      <c r="AF72" s="108"/>
      <c r="AG72" s="108"/>
      <c r="AH72" s="108"/>
      <c r="AI72" s="108"/>
      <c r="AJ72" s="108"/>
      <c r="AK72" s="108"/>
      <c r="AL72" s="90" t="s">
        <v>31</v>
      </c>
      <c r="AM72" s="90" t="s">
        <v>31</v>
      </c>
      <c r="AN72" s="90" t="s">
        <v>31</v>
      </c>
      <c r="AO72" s="90" t="s">
        <v>31</v>
      </c>
      <c r="AP72" s="90" t="s">
        <v>31</v>
      </c>
    </row>
    <row r="73" spans="1:42" ht="26.25" customHeight="1" x14ac:dyDescent="0.2">
      <c r="A73" s="108"/>
      <c r="B73" s="121"/>
      <c r="C73" s="121"/>
      <c r="D73" s="121"/>
      <c r="E73" s="121"/>
      <c r="F73" s="121"/>
      <c r="G73" s="121"/>
      <c r="H73" s="121"/>
      <c r="I73" s="121"/>
      <c r="J73" s="121"/>
      <c r="K73" s="121"/>
      <c r="L73" s="108"/>
      <c r="M73" s="108"/>
      <c r="N73" s="108"/>
      <c r="O73" s="108"/>
      <c r="P73" s="109"/>
      <c r="Q73" s="109"/>
      <c r="R73" s="109"/>
      <c r="S73" s="109"/>
      <c r="T73" s="108"/>
      <c r="U73" s="109"/>
      <c r="V73" s="5" t="s">
        <v>329</v>
      </c>
      <c r="W73" s="103">
        <v>0.2</v>
      </c>
      <c r="X73" s="125"/>
      <c r="Y73" s="128"/>
      <c r="Z73" s="109"/>
      <c r="AA73" s="109"/>
      <c r="AB73" s="109"/>
      <c r="AC73" s="109"/>
      <c r="AD73" s="109"/>
      <c r="AE73" s="109"/>
      <c r="AF73" s="109"/>
      <c r="AG73" s="109"/>
      <c r="AH73" s="109"/>
      <c r="AI73" s="109"/>
      <c r="AJ73" s="109"/>
      <c r="AK73" s="109"/>
      <c r="AL73" s="90" t="s">
        <v>31</v>
      </c>
      <c r="AM73" s="90" t="s">
        <v>31</v>
      </c>
      <c r="AN73" s="90" t="s">
        <v>31</v>
      </c>
      <c r="AO73" s="90" t="s">
        <v>31</v>
      </c>
      <c r="AP73" s="90" t="s">
        <v>31</v>
      </c>
    </row>
    <row r="74" spans="1:42" ht="84.75" customHeight="1" x14ac:dyDescent="0.2">
      <c r="A74" s="108"/>
      <c r="B74" s="121" t="s">
        <v>40</v>
      </c>
      <c r="C74" s="121"/>
      <c r="D74" s="121"/>
      <c r="E74" s="121" t="s">
        <v>45</v>
      </c>
      <c r="F74" s="121" t="s">
        <v>150</v>
      </c>
      <c r="G74" s="121" t="s">
        <v>94</v>
      </c>
      <c r="H74" s="121"/>
      <c r="I74" s="121" t="s">
        <v>84</v>
      </c>
      <c r="J74" s="121"/>
      <c r="K74" s="121">
        <v>0.56999999999999995</v>
      </c>
      <c r="L74" s="108"/>
      <c r="M74" s="108"/>
      <c r="N74" s="108"/>
      <c r="O74" s="108"/>
      <c r="P74" s="107" t="s">
        <v>122</v>
      </c>
      <c r="Q74" s="107"/>
      <c r="R74" s="107"/>
      <c r="S74" s="107" t="str">
        <f>UPPER("Procuraduría Delegada para asuntos éticos (con funciones transitorias como parte de la Sala Disciplinaria de Juzgaiento de Servidores de Elección Popular)")</f>
        <v>PROCURADURÍA DELEGADA PARA ASUNTOS ÉTICOS (CON FUNCIONES TRANSITORIAS COMO PARTE DE LA SALA DISCIPLINARIA DE JUZGAIENTO DE SERVIDORES DE ELECCIÓN POPULAR)</v>
      </c>
      <c r="T74" s="108"/>
      <c r="U74" s="107" t="s">
        <v>479</v>
      </c>
      <c r="V74" s="5" t="s">
        <v>423</v>
      </c>
      <c r="W74" s="103">
        <v>0.4</v>
      </c>
      <c r="X74" s="123">
        <v>3</v>
      </c>
      <c r="Y74" s="126" t="s">
        <v>189</v>
      </c>
      <c r="Z74" s="107"/>
      <c r="AA74" s="107"/>
      <c r="AB74" s="107">
        <v>1</v>
      </c>
      <c r="AC74" s="107"/>
      <c r="AD74" s="107"/>
      <c r="AE74" s="107"/>
      <c r="AF74" s="107"/>
      <c r="AG74" s="107"/>
      <c r="AH74" s="107"/>
      <c r="AI74" s="107"/>
      <c r="AJ74" s="107"/>
      <c r="AK74" s="107">
        <v>2</v>
      </c>
      <c r="AL74" s="90" t="s">
        <v>31</v>
      </c>
      <c r="AM74" s="90" t="s">
        <v>31</v>
      </c>
      <c r="AN74" s="90" t="s">
        <v>31</v>
      </c>
      <c r="AO74" s="90" t="s">
        <v>31</v>
      </c>
      <c r="AP74" s="90" t="s">
        <v>31</v>
      </c>
    </row>
    <row r="75" spans="1:42" ht="71.25" customHeight="1" x14ac:dyDescent="0.2">
      <c r="A75" s="108"/>
      <c r="B75" s="121"/>
      <c r="C75" s="121"/>
      <c r="D75" s="121"/>
      <c r="E75" s="121"/>
      <c r="F75" s="121"/>
      <c r="G75" s="121"/>
      <c r="H75" s="121"/>
      <c r="I75" s="121"/>
      <c r="J75" s="121"/>
      <c r="K75" s="121"/>
      <c r="L75" s="108"/>
      <c r="M75" s="108"/>
      <c r="N75" s="108"/>
      <c r="O75" s="108"/>
      <c r="P75" s="108"/>
      <c r="Q75" s="108"/>
      <c r="R75" s="108"/>
      <c r="S75" s="108"/>
      <c r="T75" s="108"/>
      <c r="U75" s="108"/>
      <c r="V75" s="5" t="s">
        <v>330</v>
      </c>
      <c r="W75" s="12">
        <v>0.4</v>
      </c>
      <c r="X75" s="124"/>
      <c r="Y75" s="127"/>
      <c r="Z75" s="108"/>
      <c r="AA75" s="108"/>
      <c r="AB75" s="108"/>
      <c r="AC75" s="108"/>
      <c r="AD75" s="108"/>
      <c r="AE75" s="108"/>
      <c r="AF75" s="108"/>
      <c r="AG75" s="108"/>
      <c r="AH75" s="108"/>
      <c r="AI75" s="108"/>
      <c r="AJ75" s="108"/>
      <c r="AK75" s="108"/>
      <c r="AL75" s="90" t="s">
        <v>31</v>
      </c>
      <c r="AM75" s="90" t="s">
        <v>31</v>
      </c>
      <c r="AN75" s="90" t="s">
        <v>31</v>
      </c>
      <c r="AO75" s="90" t="s">
        <v>31</v>
      </c>
      <c r="AP75" s="90" t="s">
        <v>31</v>
      </c>
    </row>
    <row r="76" spans="1:42" ht="30" customHeight="1" x14ac:dyDescent="0.2">
      <c r="A76" s="108"/>
      <c r="B76" s="121"/>
      <c r="C76" s="121"/>
      <c r="D76" s="121"/>
      <c r="E76" s="121"/>
      <c r="F76" s="121"/>
      <c r="G76" s="121"/>
      <c r="H76" s="121"/>
      <c r="I76" s="121"/>
      <c r="J76" s="121"/>
      <c r="K76" s="121"/>
      <c r="L76" s="108"/>
      <c r="M76" s="108"/>
      <c r="N76" s="108"/>
      <c r="O76" s="108"/>
      <c r="P76" s="109"/>
      <c r="Q76" s="109"/>
      <c r="R76" s="109"/>
      <c r="S76" s="109"/>
      <c r="T76" s="108"/>
      <c r="U76" s="109"/>
      <c r="V76" s="5" t="s">
        <v>329</v>
      </c>
      <c r="W76" s="12">
        <v>0.2</v>
      </c>
      <c r="X76" s="125"/>
      <c r="Y76" s="128"/>
      <c r="Z76" s="109"/>
      <c r="AA76" s="109"/>
      <c r="AB76" s="109"/>
      <c r="AC76" s="109"/>
      <c r="AD76" s="109"/>
      <c r="AE76" s="109"/>
      <c r="AF76" s="109"/>
      <c r="AG76" s="109"/>
      <c r="AH76" s="109"/>
      <c r="AI76" s="109"/>
      <c r="AJ76" s="109"/>
      <c r="AK76" s="109"/>
      <c r="AL76" s="90" t="s">
        <v>31</v>
      </c>
      <c r="AM76" s="90" t="s">
        <v>31</v>
      </c>
      <c r="AN76" s="90" t="s">
        <v>31</v>
      </c>
      <c r="AO76" s="90" t="s">
        <v>31</v>
      </c>
      <c r="AP76" s="90" t="s">
        <v>31</v>
      </c>
    </row>
    <row r="77" spans="1:42" ht="336.75" customHeight="1" x14ac:dyDescent="0.2">
      <c r="A77" s="108"/>
      <c r="B77" s="121" t="s">
        <v>40</v>
      </c>
      <c r="C77" s="121"/>
      <c r="D77" s="121"/>
      <c r="E77" s="121" t="s">
        <v>45</v>
      </c>
      <c r="F77" s="121" t="s">
        <v>150</v>
      </c>
      <c r="G77" s="121" t="s">
        <v>94</v>
      </c>
      <c r="H77" s="121"/>
      <c r="I77" s="121" t="s">
        <v>84</v>
      </c>
      <c r="J77" s="121"/>
      <c r="K77" s="121">
        <v>0.56999999999999995</v>
      </c>
      <c r="L77" s="108"/>
      <c r="M77" s="108"/>
      <c r="N77" s="108"/>
      <c r="O77" s="108"/>
      <c r="P77" s="2" t="s">
        <v>122</v>
      </c>
      <c r="Q77" s="9"/>
      <c r="R77" s="13"/>
      <c r="S77" s="14" t="s">
        <v>168</v>
      </c>
      <c r="T77" s="108"/>
      <c r="U77" s="18" t="s">
        <v>479</v>
      </c>
      <c r="V77" s="60" t="s">
        <v>424</v>
      </c>
      <c r="W77" s="100" t="s">
        <v>169</v>
      </c>
      <c r="X77" s="61">
        <v>10</v>
      </c>
      <c r="Y77" s="62" t="s">
        <v>170</v>
      </c>
      <c r="Z77" s="22"/>
      <c r="AA77" s="22">
        <v>2</v>
      </c>
      <c r="AB77" s="22"/>
      <c r="AC77" s="22"/>
      <c r="AD77" s="22"/>
      <c r="AE77" s="22"/>
      <c r="AF77" s="22"/>
      <c r="AG77" s="22"/>
      <c r="AH77" s="22"/>
      <c r="AI77" s="22"/>
      <c r="AJ77" s="22"/>
      <c r="AK77" s="22">
        <v>8</v>
      </c>
      <c r="AL77" s="90" t="s">
        <v>31</v>
      </c>
      <c r="AM77" s="90" t="s">
        <v>31</v>
      </c>
      <c r="AN77" s="90" t="s">
        <v>31</v>
      </c>
      <c r="AO77" s="90" t="s">
        <v>31</v>
      </c>
      <c r="AP77" s="90" t="s">
        <v>31</v>
      </c>
    </row>
    <row r="78" spans="1:42" ht="25.5" customHeight="1" x14ac:dyDescent="0.2">
      <c r="A78" s="108"/>
      <c r="B78" s="121" t="s">
        <v>40</v>
      </c>
      <c r="C78" s="121"/>
      <c r="D78" s="121"/>
      <c r="E78" s="121" t="s">
        <v>45</v>
      </c>
      <c r="F78" s="121" t="s">
        <v>150</v>
      </c>
      <c r="G78" s="121" t="s">
        <v>94</v>
      </c>
      <c r="H78" s="121"/>
      <c r="I78" s="121" t="s">
        <v>84</v>
      </c>
      <c r="J78" s="121"/>
      <c r="K78" s="121">
        <v>0.56999999999999995</v>
      </c>
      <c r="L78" s="108"/>
      <c r="M78" s="108"/>
      <c r="N78" s="108"/>
      <c r="O78" s="108"/>
      <c r="P78" s="107" t="s">
        <v>122</v>
      </c>
      <c r="Q78" s="107"/>
      <c r="R78" s="107"/>
      <c r="S78" s="107" t="str">
        <f>UPPER("Procuraduría Delegada para la Vigilancia Administrativa, Asuntos Sociales y Paz")</f>
        <v>PROCURADURÍA DELEGADA PARA LA VIGILANCIA ADMINISTRATIVA, ASUNTOS SOCIALES Y PAZ</v>
      </c>
      <c r="T78" s="108"/>
      <c r="U78" s="119" t="s">
        <v>479</v>
      </c>
      <c r="V78" s="65" t="s">
        <v>425</v>
      </c>
      <c r="W78" s="99">
        <v>0.1</v>
      </c>
      <c r="X78" s="124">
        <v>5</v>
      </c>
      <c r="Y78" s="127" t="s">
        <v>209</v>
      </c>
      <c r="Z78" s="108">
        <v>1</v>
      </c>
      <c r="AA78" s="108"/>
      <c r="AB78" s="108">
        <v>4</v>
      </c>
      <c r="AC78" s="108"/>
      <c r="AD78" s="108"/>
      <c r="AE78" s="108"/>
      <c r="AF78" s="108"/>
      <c r="AG78" s="108"/>
      <c r="AH78" s="108"/>
      <c r="AI78" s="108"/>
      <c r="AJ78" s="108"/>
      <c r="AK78" s="108"/>
      <c r="AL78" s="90" t="s">
        <v>31</v>
      </c>
      <c r="AM78" s="90" t="s">
        <v>31</v>
      </c>
      <c r="AN78" s="90" t="s">
        <v>31</v>
      </c>
      <c r="AO78" s="90" t="s">
        <v>31</v>
      </c>
      <c r="AP78" s="90" t="s">
        <v>31</v>
      </c>
    </row>
    <row r="79" spans="1:42" ht="24.75" customHeight="1" x14ac:dyDescent="0.2">
      <c r="A79" s="108"/>
      <c r="B79" s="121"/>
      <c r="C79" s="121"/>
      <c r="D79" s="121"/>
      <c r="E79" s="121"/>
      <c r="F79" s="121"/>
      <c r="G79" s="121"/>
      <c r="H79" s="121"/>
      <c r="I79" s="121"/>
      <c r="J79" s="121"/>
      <c r="K79" s="121"/>
      <c r="L79" s="108"/>
      <c r="M79" s="108"/>
      <c r="N79" s="108"/>
      <c r="O79" s="108"/>
      <c r="P79" s="108"/>
      <c r="Q79" s="108"/>
      <c r="R79" s="108"/>
      <c r="S79" s="108"/>
      <c r="T79" s="108"/>
      <c r="U79" s="119"/>
      <c r="V79" s="9" t="s">
        <v>335</v>
      </c>
      <c r="W79" s="103">
        <v>0.3</v>
      </c>
      <c r="X79" s="124"/>
      <c r="Y79" s="127"/>
      <c r="Z79" s="108"/>
      <c r="AA79" s="108"/>
      <c r="AB79" s="108"/>
      <c r="AC79" s="108"/>
      <c r="AD79" s="108"/>
      <c r="AE79" s="108"/>
      <c r="AF79" s="108"/>
      <c r="AG79" s="108"/>
      <c r="AH79" s="108"/>
      <c r="AI79" s="108"/>
      <c r="AJ79" s="108"/>
      <c r="AK79" s="108"/>
      <c r="AL79" s="90" t="s">
        <v>31</v>
      </c>
      <c r="AM79" s="90" t="s">
        <v>31</v>
      </c>
      <c r="AN79" s="90" t="s">
        <v>31</v>
      </c>
      <c r="AO79" s="90" t="s">
        <v>31</v>
      </c>
      <c r="AP79" s="90" t="s">
        <v>31</v>
      </c>
    </row>
    <row r="80" spans="1:42" ht="47.25" customHeight="1" x14ac:dyDescent="0.2">
      <c r="A80" s="108"/>
      <c r="B80" s="121"/>
      <c r="C80" s="121"/>
      <c r="D80" s="121"/>
      <c r="E80" s="121"/>
      <c r="F80" s="121"/>
      <c r="G80" s="121"/>
      <c r="H80" s="121"/>
      <c r="I80" s="121"/>
      <c r="J80" s="121"/>
      <c r="K80" s="121"/>
      <c r="L80" s="108"/>
      <c r="M80" s="108"/>
      <c r="N80" s="108"/>
      <c r="O80" s="108"/>
      <c r="P80" s="108"/>
      <c r="Q80" s="108"/>
      <c r="R80" s="108"/>
      <c r="S80" s="108"/>
      <c r="T80" s="108"/>
      <c r="U80" s="119"/>
      <c r="V80" s="9" t="s">
        <v>332</v>
      </c>
      <c r="W80" s="103">
        <v>0.3</v>
      </c>
      <c r="X80" s="124"/>
      <c r="Y80" s="127"/>
      <c r="Z80" s="108"/>
      <c r="AA80" s="108"/>
      <c r="AB80" s="108"/>
      <c r="AC80" s="108"/>
      <c r="AD80" s="108"/>
      <c r="AE80" s="108"/>
      <c r="AF80" s="108"/>
      <c r="AG80" s="108"/>
      <c r="AH80" s="108"/>
      <c r="AI80" s="108"/>
      <c r="AJ80" s="108"/>
      <c r="AK80" s="108"/>
      <c r="AL80" s="90" t="s">
        <v>31</v>
      </c>
      <c r="AM80" s="90" t="s">
        <v>31</v>
      </c>
      <c r="AN80" s="90" t="s">
        <v>31</v>
      </c>
      <c r="AO80" s="90" t="s">
        <v>31</v>
      </c>
      <c r="AP80" s="90" t="s">
        <v>31</v>
      </c>
    </row>
    <row r="81" spans="1:42" ht="18" customHeight="1" x14ac:dyDescent="0.2">
      <c r="A81" s="108"/>
      <c r="B81" s="121"/>
      <c r="C81" s="121"/>
      <c r="D81" s="121"/>
      <c r="E81" s="121"/>
      <c r="F81" s="121"/>
      <c r="G81" s="121"/>
      <c r="H81" s="121"/>
      <c r="I81" s="121"/>
      <c r="J81" s="121"/>
      <c r="K81" s="121"/>
      <c r="L81" s="108"/>
      <c r="M81" s="108"/>
      <c r="N81" s="108"/>
      <c r="O81" s="108"/>
      <c r="P81" s="108"/>
      <c r="Q81" s="108"/>
      <c r="R81" s="108"/>
      <c r="S81" s="108"/>
      <c r="T81" s="108"/>
      <c r="U81" s="119"/>
      <c r="V81" s="17" t="s">
        <v>333</v>
      </c>
      <c r="W81" s="103">
        <v>0.1</v>
      </c>
      <c r="X81" s="124"/>
      <c r="Y81" s="127"/>
      <c r="Z81" s="108"/>
      <c r="AA81" s="108"/>
      <c r="AB81" s="108"/>
      <c r="AC81" s="108"/>
      <c r="AD81" s="108"/>
      <c r="AE81" s="108"/>
      <c r="AF81" s="108"/>
      <c r="AG81" s="108"/>
      <c r="AH81" s="108"/>
      <c r="AI81" s="108"/>
      <c r="AJ81" s="108"/>
      <c r="AK81" s="108"/>
      <c r="AL81" s="90" t="s">
        <v>31</v>
      </c>
      <c r="AM81" s="90" t="s">
        <v>31</v>
      </c>
      <c r="AN81" s="90" t="s">
        <v>31</v>
      </c>
      <c r="AO81" s="90" t="s">
        <v>31</v>
      </c>
      <c r="AP81" s="90" t="s">
        <v>31</v>
      </c>
    </row>
    <row r="82" spans="1:42" ht="39.75" customHeight="1" x14ac:dyDescent="0.2">
      <c r="A82" s="108"/>
      <c r="B82" s="121"/>
      <c r="C82" s="121"/>
      <c r="D82" s="121"/>
      <c r="E82" s="121"/>
      <c r="F82" s="121"/>
      <c r="G82" s="121"/>
      <c r="H82" s="121"/>
      <c r="I82" s="121"/>
      <c r="J82" s="121"/>
      <c r="K82" s="121"/>
      <c r="L82" s="108"/>
      <c r="M82" s="108"/>
      <c r="N82" s="108"/>
      <c r="O82" s="108"/>
      <c r="P82" s="109"/>
      <c r="Q82" s="109"/>
      <c r="R82" s="109"/>
      <c r="S82" s="109"/>
      <c r="T82" s="108"/>
      <c r="U82" s="119"/>
      <c r="V82" s="17" t="s">
        <v>334</v>
      </c>
      <c r="W82" s="103">
        <v>0.2</v>
      </c>
      <c r="X82" s="125"/>
      <c r="Y82" s="128"/>
      <c r="Z82" s="109"/>
      <c r="AA82" s="109"/>
      <c r="AB82" s="109"/>
      <c r="AC82" s="109"/>
      <c r="AD82" s="109"/>
      <c r="AE82" s="109"/>
      <c r="AF82" s="109"/>
      <c r="AG82" s="109"/>
      <c r="AH82" s="109"/>
      <c r="AI82" s="109"/>
      <c r="AJ82" s="109"/>
      <c r="AK82" s="109"/>
      <c r="AL82" s="90" t="s">
        <v>31</v>
      </c>
      <c r="AM82" s="90" t="s">
        <v>31</v>
      </c>
      <c r="AN82" s="90" t="s">
        <v>31</v>
      </c>
      <c r="AO82" s="90" t="s">
        <v>31</v>
      </c>
      <c r="AP82" s="90" t="s">
        <v>31</v>
      </c>
    </row>
    <row r="83" spans="1:42" ht="48.75" customHeight="1" x14ac:dyDescent="0.2">
      <c r="A83" s="109"/>
      <c r="B83" s="122" t="s">
        <v>40</v>
      </c>
      <c r="C83" s="122"/>
      <c r="D83" s="122"/>
      <c r="E83" s="122" t="s">
        <v>45</v>
      </c>
      <c r="F83" s="122" t="s">
        <v>150</v>
      </c>
      <c r="G83" s="122" t="s">
        <v>94</v>
      </c>
      <c r="H83" s="122"/>
      <c r="I83" s="122" t="s">
        <v>84</v>
      </c>
      <c r="J83" s="122"/>
      <c r="K83" s="122">
        <v>0.56999999999999995</v>
      </c>
      <c r="L83" s="109"/>
      <c r="M83" s="109"/>
      <c r="N83" s="109"/>
      <c r="O83" s="109"/>
      <c r="P83" s="2" t="s">
        <v>122</v>
      </c>
      <c r="Q83" s="13"/>
      <c r="R83" s="13"/>
      <c r="S83" s="16" t="s">
        <v>175</v>
      </c>
      <c r="T83" s="109"/>
      <c r="U83" s="18" t="s">
        <v>480</v>
      </c>
      <c r="V83" s="9" t="s">
        <v>178</v>
      </c>
      <c r="W83" s="101">
        <v>1</v>
      </c>
      <c r="X83" s="11">
        <v>1</v>
      </c>
      <c r="Y83" s="19" t="s">
        <v>179</v>
      </c>
      <c r="Z83" s="2"/>
      <c r="AA83" s="2"/>
      <c r="AB83" s="2"/>
      <c r="AC83" s="2"/>
      <c r="AD83" s="2"/>
      <c r="AE83" s="2"/>
      <c r="AF83" s="2"/>
      <c r="AG83" s="2"/>
      <c r="AH83" s="2"/>
      <c r="AI83" s="2"/>
      <c r="AJ83" s="2"/>
      <c r="AK83" s="2">
        <v>1</v>
      </c>
      <c r="AL83" s="90" t="s">
        <v>31</v>
      </c>
      <c r="AM83" s="90" t="s">
        <v>31</v>
      </c>
      <c r="AN83" s="90" t="s">
        <v>31</v>
      </c>
      <c r="AO83" s="90" t="s">
        <v>31</v>
      </c>
      <c r="AP83" s="90" t="s">
        <v>31</v>
      </c>
    </row>
    <row r="84" spans="1:42" ht="140.25" customHeight="1" x14ac:dyDescent="0.2">
      <c r="A84" s="107" t="s">
        <v>90</v>
      </c>
      <c r="B84" s="5" t="s">
        <v>40</v>
      </c>
      <c r="C84" s="107" t="s">
        <v>382</v>
      </c>
      <c r="D84" s="107" t="s">
        <v>398</v>
      </c>
      <c r="E84" s="134" t="s">
        <v>44</v>
      </c>
      <c r="F84" s="107" t="s">
        <v>149</v>
      </c>
      <c r="G84" s="134" t="s">
        <v>94</v>
      </c>
      <c r="H84" s="134" t="s">
        <v>352</v>
      </c>
      <c r="I84" s="134" t="s">
        <v>84</v>
      </c>
      <c r="J84" s="54" t="s">
        <v>350</v>
      </c>
      <c r="K84" s="134">
        <v>0</v>
      </c>
      <c r="L84" s="134" t="s">
        <v>83</v>
      </c>
      <c r="M84" s="134" t="s">
        <v>83</v>
      </c>
      <c r="N84" s="134" t="s">
        <v>83</v>
      </c>
      <c r="O84" s="107" t="s">
        <v>83</v>
      </c>
      <c r="P84" s="2" t="s">
        <v>122</v>
      </c>
      <c r="Q84" s="13" t="s">
        <v>31</v>
      </c>
      <c r="R84" s="13" t="s">
        <v>31</v>
      </c>
      <c r="S84" s="2" t="s">
        <v>214</v>
      </c>
      <c r="T84" s="15" t="s">
        <v>136</v>
      </c>
      <c r="U84" s="15" t="s">
        <v>470</v>
      </c>
      <c r="V84" s="2" t="s">
        <v>426</v>
      </c>
      <c r="W84" s="94" t="s">
        <v>215</v>
      </c>
      <c r="X84" s="2">
        <v>3</v>
      </c>
      <c r="Y84" s="20" t="s">
        <v>427</v>
      </c>
      <c r="Z84" s="2"/>
      <c r="AA84" s="2"/>
      <c r="AB84" s="2"/>
      <c r="AC84" s="2">
        <v>1</v>
      </c>
      <c r="AD84" s="2"/>
      <c r="AE84" s="2">
        <v>1</v>
      </c>
      <c r="AF84" s="2"/>
      <c r="AG84" s="2"/>
      <c r="AH84" s="2"/>
      <c r="AI84" s="2"/>
      <c r="AJ84" s="2"/>
      <c r="AK84" s="2">
        <v>1</v>
      </c>
      <c r="AL84" s="90" t="s">
        <v>31</v>
      </c>
      <c r="AM84" s="90" t="s">
        <v>31</v>
      </c>
      <c r="AN84" s="90" t="s">
        <v>31</v>
      </c>
      <c r="AO84" s="90" t="s">
        <v>31</v>
      </c>
      <c r="AP84" s="90" t="s">
        <v>31</v>
      </c>
    </row>
    <row r="85" spans="1:42" ht="140.25" customHeight="1" x14ac:dyDescent="0.2">
      <c r="A85" s="108"/>
      <c r="B85" s="5" t="s">
        <v>40</v>
      </c>
      <c r="C85" s="119"/>
      <c r="D85" s="119"/>
      <c r="E85" s="149"/>
      <c r="F85" s="119"/>
      <c r="G85" s="149" t="s">
        <v>94</v>
      </c>
      <c r="H85" s="149"/>
      <c r="I85" s="149" t="s">
        <v>84</v>
      </c>
      <c r="J85" s="82"/>
      <c r="K85" s="149">
        <v>0</v>
      </c>
      <c r="L85" s="149" t="s">
        <v>83</v>
      </c>
      <c r="M85" s="149" t="s">
        <v>83</v>
      </c>
      <c r="N85" s="149" t="s">
        <v>83</v>
      </c>
      <c r="O85" s="119"/>
      <c r="P85" s="2" t="s">
        <v>122</v>
      </c>
      <c r="Q85" s="13" t="s">
        <v>31</v>
      </c>
      <c r="R85" s="13" t="s">
        <v>31</v>
      </c>
      <c r="S85" s="2" t="str">
        <f>UPPER("Delegada para  Asuntos Étnicos")</f>
        <v>DELEGADA PARA  ASUNTOS ÉTNICOS</v>
      </c>
      <c r="T85" s="15" t="s">
        <v>136</v>
      </c>
      <c r="U85" s="89" t="s">
        <v>470</v>
      </c>
      <c r="V85" s="15" t="s">
        <v>204</v>
      </c>
      <c r="W85" s="95" t="s">
        <v>176</v>
      </c>
      <c r="X85" s="15">
        <v>2</v>
      </c>
      <c r="Y85" s="21" t="s">
        <v>205</v>
      </c>
      <c r="Z85" s="2"/>
      <c r="AA85" s="2"/>
      <c r="AB85" s="2"/>
      <c r="AC85" s="2"/>
      <c r="AD85" s="2"/>
      <c r="AE85" s="2"/>
      <c r="AF85" s="2"/>
      <c r="AG85" s="2"/>
      <c r="AH85" s="2"/>
      <c r="AI85" s="2"/>
      <c r="AJ85" s="2">
        <v>1</v>
      </c>
      <c r="AK85" s="2">
        <v>1</v>
      </c>
      <c r="AL85" s="90" t="s">
        <v>31</v>
      </c>
      <c r="AM85" s="90" t="s">
        <v>31</v>
      </c>
      <c r="AN85" s="90" t="s">
        <v>31</v>
      </c>
      <c r="AO85" s="90" t="s">
        <v>31</v>
      </c>
      <c r="AP85" s="90" t="s">
        <v>31</v>
      </c>
    </row>
    <row r="86" spans="1:42" ht="140.25" customHeight="1" x14ac:dyDescent="0.2">
      <c r="A86" s="108"/>
      <c r="B86" s="5" t="s">
        <v>40</v>
      </c>
      <c r="C86" s="119"/>
      <c r="D86" s="119"/>
      <c r="E86" s="149"/>
      <c r="F86" s="119"/>
      <c r="G86" s="149" t="s">
        <v>94</v>
      </c>
      <c r="H86" s="149"/>
      <c r="I86" s="149" t="s">
        <v>84</v>
      </c>
      <c r="J86" s="82"/>
      <c r="K86" s="149">
        <v>0</v>
      </c>
      <c r="L86" s="149" t="s">
        <v>83</v>
      </c>
      <c r="M86" s="149" t="s">
        <v>83</v>
      </c>
      <c r="N86" s="149" t="s">
        <v>83</v>
      </c>
      <c r="O86" s="119"/>
      <c r="P86" s="2" t="s">
        <v>122</v>
      </c>
      <c r="Q86" s="13" t="s">
        <v>31</v>
      </c>
      <c r="R86" s="13" t="s">
        <v>31</v>
      </c>
      <c r="S86" s="2" t="str">
        <f>UPPER("Procuraduría Delegada Restitucion Tierras")</f>
        <v>PROCURADURÍA DELEGADA RESTITUCION TIERRAS</v>
      </c>
      <c r="T86" s="2" t="s">
        <v>136</v>
      </c>
      <c r="U86" s="89" t="s">
        <v>470</v>
      </c>
      <c r="V86" s="2" t="s">
        <v>218</v>
      </c>
      <c r="W86" s="94" t="s">
        <v>219</v>
      </c>
      <c r="X86" s="2">
        <v>7</v>
      </c>
      <c r="Y86" s="2" t="s">
        <v>428</v>
      </c>
      <c r="Z86" s="2"/>
      <c r="AA86" s="2"/>
      <c r="AB86" s="2">
        <v>1</v>
      </c>
      <c r="AC86" s="2">
        <v>1</v>
      </c>
      <c r="AD86" s="2"/>
      <c r="AE86" s="2"/>
      <c r="AF86" s="2"/>
      <c r="AG86" s="2">
        <v>1</v>
      </c>
      <c r="AH86" s="2"/>
      <c r="AI86" s="2"/>
      <c r="AJ86" s="2">
        <v>1</v>
      </c>
      <c r="AK86" s="2">
        <v>3</v>
      </c>
      <c r="AL86" s="90" t="s">
        <v>31</v>
      </c>
      <c r="AM86" s="90" t="s">
        <v>31</v>
      </c>
      <c r="AN86" s="90" t="s">
        <v>31</v>
      </c>
      <c r="AO86" s="90" t="s">
        <v>31</v>
      </c>
      <c r="AP86" s="90" t="s">
        <v>31</v>
      </c>
    </row>
    <row r="87" spans="1:42" ht="140.25" customHeight="1" x14ac:dyDescent="0.2">
      <c r="A87" s="108"/>
      <c r="B87" s="5" t="s">
        <v>40</v>
      </c>
      <c r="C87" s="119"/>
      <c r="D87" s="119"/>
      <c r="E87" s="149"/>
      <c r="F87" s="119"/>
      <c r="G87" s="149" t="s">
        <v>94</v>
      </c>
      <c r="H87" s="149"/>
      <c r="I87" s="149" t="s">
        <v>84</v>
      </c>
      <c r="J87" s="82"/>
      <c r="K87" s="149">
        <v>0</v>
      </c>
      <c r="L87" s="149" t="s">
        <v>83</v>
      </c>
      <c r="M87" s="149" t="s">
        <v>83</v>
      </c>
      <c r="N87" s="149" t="s">
        <v>83</v>
      </c>
      <c r="O87" s="119"/>
      <c r="P87" s="2" t="s">
        <v>122</v>
      </c>
      <c r="Q87" s="13" t="s">
        <v>31</v>
      </c>
      <c r="R87" s="13" t="s">
        <v>31</v>
      </c>
      <c r="S87" s="2" t="str">
        <f>UPPER("Procuraduría Del Vig Preventiva Función Pública")</f>
        <v>PROCURADURÍA DEL VIG PREVENTIVA FUNCIÓN PÚBLICA</v>
      </c>
      <c r="T87" s="2" t="s">
        <v>136</v>
      </c>
      <c r="U87" s="89" t="s">
        <v>470</v>
      </c>
      <c r="V87" s="2" t="s">
        <v>202</v>
      </c>
      <c r="W87" s="94" t="s">
        <v>203</v>
      </c>
      <c r="X87" s="2">
        <v>11</v>
      </c>
      <c r="Y87" s="2" t="s">
        <v>429</v>
      </c>
      <c r="Z87" s="2"/>
      <c r="AA87" s="2"/>
      <c r="AB87" s="2"/>
      <c r="AC87" s="2"/>
      <c r="AD87" s="2"/>
      <c r="AE87" s="2"/>
      <c r="AF87" s="2"/>
      <c r="AG87" s="2"/>
      <c r="AH87" s="2"/>
      <c r="AI87" s="2"/>
      <c r="AJ87" s="2"/>
      <c r="AK87" s="2"/>
      <c r="AL87" s="90" t="s">
        <v>31</v>
      </c>
      <c r="AM87" s="90" t="s">
        <v>31</v>
      </c>
      <c r="AN87" s="90" t="s">
        <v>31</v>
      </c>
      <c r="AO87" s="90" t="s">
        <v>31</v>
      </c>
      <c r="AP87" s="90" t="s">
        <v>31</v>
      </c>
    </row>
    <row r="88" spans="1:42" ht="140.25" customHeight="1" x14ac:dyDescent="0.2">
      <c r="A88" s="108"/>
      <c r="B88" s="5" t="s">
        <v>40</v>
      </c>
      <c r="C88" s="108"/>
      <c r="D88" s="108"/>
      <c r="E88" s="135"/>
      <c r="F88" s="108"/>
      <c r="G88" s="135" t="s">
        <v>94</v>
      </c>
      <c r="H88" s="135"/>
      <c r="I88" s="135" t="s">
        <v>84</v>
      </c>
      <c r="J88" s="6"/>
      <c r="K88" s="135">
        <v>0</v>
      </c>
      <c r="L88" s="135" t="s">
        <v>83</v>
      </c>
      <c r="M88" s="135" t="s">
        <v>83</v>
      </c>
      <c r="N88" s="135" t="s">
        <v>83</v>
      </c>
      <c r="O88" s="108"/>
      <c r="P88" s="2" t="s">
        <v>122</v>
      </c>
      <c r="Q88" s="13" t="s">
        <v>31</v>
      </c>
      <c r="R88" s="13" t="s">
        <v>31</v>
      </c>
      <c r="S88" s="2" t="s">
        <v>175</v>
      </c>
      <c r="T88" s="22" t="s">
        <v>136</v>
      </c>
      <c r="U88" s="89" t="s">
        <v>470</v>
      </c>
      <c r="V88" s="22" t="s">
        <v>180</v>
      </c>
      <c r="W88" s="93">
        <v>1</v>
      </c>
      <c r="X88" s="22">
        <v>1</v>
      </c>
      <c r="Y88" s="22" t="s">
        <v>181</v>
      </c>
      <c r="Z88" s="22"/>
      <c r="AA88" s="22"/>
      <c r="AB88" s="22"/>
      <c r="AC88" s="22">
        <v>3</v>
      </c>
      <c r="AD88" s="22"/>
      <c r="AE88" s="22">
        <v>2</v>
      </c>
      <c r="AF88" s="22"/>
      <c r="AG88" s="22">
        <v>4</v>
      </c>
      <c r="AH88" s="22"/>
      <c r="AI88" s="22"/>
      <c r="AJ88" s="22"/>
      <c r="AK88" s="22"/>
      <c r="AL88" s="90" t="s">
        <v>31</v>
      </c>
      <c r="AM88" s="90" t="s">
        <v>31</v>
      </c>
      <c r="AN88" s="90" t="s">
        <v>31</v>
      </c>
      <c r="AO88" s="90" t="s">
        <v>31</v>
      </c>
      <c r="AP88" s="90" t="s">
        <v>31</v>
      </c>
    </row>
    <row r="89" spans="1:42" ht="140.25" customHeight="1" x14ac:dyDescent="0.2">
      <c r="A89" s="109"/>
      <c r="B89" s="5" t="s">
        <v>40</v>
      </c>
      <c r="C89" s="109"/>
      <c r="D89" s="109"/>
      <c r="E89" s="136"/>
      <c r="F89" s="109"/>
      <c r="G89" s="136" t="s">
        <v>94</v>
      </c>
      <c r="H89" s="136"/>
      <c r="I89" s="136" t="s">
        <v>84</v>
      </c>
      <c r="J89" s="65"/>
      <c r="K89" s="136">
        <v>0</v>
      </c>
      <c r="L89" s="136" t="s">
        <v>83</v>
      </c>
      <c r="M89" s="136" t="s">
        <v>83</v>
      </c>
      <c r="N89" s="136" t="s">
        <v>83</v>
      </c>
      <c r="O89" s="109"/>
      <c r="P89" s="2" t="s">
        <v>122</v>
      </c>
      <c r="Q89" s="13" t="s">
        <v>31</v>
      </c>
      <c r="R89" s="13" t="s">
        <v>31</v>
      </c>
      <c r="S89" s="25" t="s">
        <v>210</v>
      </c>
      <c r="T89" s="2" t="s">
        <v>136</v>
      </c>
      <c r="U89" s="89" t="s">
        <v>470</v>
      </c>
      <c r="V89" s="2" t="s">
        <v>211</v>
      </c>
      <c r="W89" s="94" t="s">
        <v>213</v>
      </c>
      <c r="X89" s="2">
        <v>117</v>
      </c>
      <c r="Y89" s="2" t="s">
        <v>212</v>
      </c>
      <c r="Z89" s="2"/>
      <c r="AA89" s="2"/>
      <c r="AB89" s="2"/>
      <c r="AC89" s="2"/>
      <c r="AD89" s="2"/>
      <c r="AE89" s="2"/>
      <c r="AF89" s="2"/>
      <c r="AG89" s="2"/>
      <c r="AH89" s="2"/>
      <c r="AI89" s="2"/>
      <c r="AJ89" s="2"/>
      <c r="AK89" s="2"/>
      <c r="AL89" s="90" t="s">
        <v>31</v>
      </c>
      <c r="AM89" s="90" t="s">
        <v>31</v>
      </c>
      <c r="AN89" s="90" t="s">
        <v>31</v>
      </c>
      <c r="AO89" s="90" t="s">
        <v>31</v>
      </c>
      <c r="AP89" s="90" t="s">
        <v>31</v>
      </c>
    </row>
    <row r="90" spans="1:42" ht="96" x14ac:dyDescent="0.2">
      <c r="A90" s="107" t="s">
        <v>90</v>
      </c>
      <c r="B90" s="107" t="s">
        <v>40</v>
      </c>
      <c r="C90" s="107" t="s">
        <v>383</v>
      </c>
      <c r="D90" s="107" t="s">
        <v>398</v>
      </c>
      <c r="E90" s="107" t="s">
        <v>342</v>
      </c>
      <c r="F90" s="107" t="s">
        <v>340</v>
      </c>
      <c r="G90" s="107" t="s">
        <v>94</v>
      </c>
      <c r="H90" s="107" t="s">
        <v>347</v>
      </c>
      <c r="I90" s="107" t="s">
        <v>103</v>
      </c>
      <c r="J90" s="22" t="s">
        <v>350</v>
      </c>
      <c r="K90" s="107">
        <v>7081</v>
      </c>
      <c r="L90" s="107">
        <v>7317</v>
      </c>
      <c r="M90" s="107">
        <v>7553</v>
      </c>
      <c r="N90" s="107">
        <v>7789</v>
      </c>
      <c r="O90" s="107">
        <v>7789</v>
      </c>
      <c r="P90" s="2" t="s">
        <v>122</v>
      </c>
      <c r="Q90" s="13"/>
      <c r="R90" s="13"/>
      <c r="S90" s="9" t="s">
        <v>194</v>
      </c>
      <c r="T90" s="2" t="s">
        <v>138</v>
      </c>
      <c r="U90" s="84" t="s">
        <v>468</v>
      </c>
      <c r="V90" s="9" t="s">
        <v>195</v>
      </c>
      <c r="W90" s="101">
        <v>1</v>
      </c>
      <c r="X90" s="11">
        <v>12</v>
      </c>
      <c r="Y90" s="10" t="s">
        <v>196</v>
      </c>
      <c r="Z90" s="2">
        <v>1</v>
      </c>
      <c r="AA90" s="2">
        <v>1</v>
      </c>
      <c r="AB90" s="2">
        <v>1</v>
      </c>
      <c r="AC90" s="2">
        <v>1</v>
      </c>
      <c r="AD90" s="2">
        <v>1</v>
      </c>
      <c r="AE90" s="2">
        <v>1</v>
      </c>
      <c r="AF90" s="2">
        <v>1</v>
      </c>
      <c r="AG90" s="2">
        <v>1</v>
      </c>
      <c r="AH90" s="2">
        <v>1</v>
      </c>
      <c r="AI90" s="2">
        <v>1</v>
      </c>
      <c r="AJ90" s="2">
        <v>1</v>
      </c>
      <c r="AK90" s="2">
        <v>1</v>
      </c>
      <c r="AL90" s="90" t="s">
        <v>31</v>
      </c>
      <c r="AM90" s="90" t="s">
        <v>31</v>
      </c>
      <c r="AN90" s="90" t="s">
        <v>31</v>
      </c>
      <c r="AO90" s="90" t="s">
        <v>31</v>
      </c>
      <c r="AP90" s="90" t="s">
        <v>31</v>
      </c>
    </row>
    <row r="91" spans="1:42" ht="39.75" customHeight="1" x14ac:dyDescent="0.2">
      <c r="A91" s="108"/>
      <c r="B91" s="119"/>
      <c r="C91" s="119"/>
      <c r="D91" s="119"/>
      <c r="E91" s="119"/>
      <c r="F91" s="119"/>
      <c r="G91" s="119"/>
      <c r="H91" s="119"/>
      <c r="I91" s="119"/>
      <c r="J91" s="79"/>
      <c r="K91" s="119"/>
      <c r="L91" s="119"/>
      <c r="M91" s="119"/>
      <c r="N91" s="119"/>
      <c r="O91" s="119"/>
      <c r="P91" s="2" t="s">
        <v>122</v>
      </c>
      <c r="Q91" s="13"/>
      <c r="R91" s="13"/>
      <c r="S91" s="79" t="str">
        <f>UPPER("Delegada para  Asuntos Étnicos")</f>
        <v>DELEGADA PARA  ASUNTOS ÉTNICOS</v>
      </c>
      <c r="T91" s="15" t="s">
        <v>138</v>
      </c>
      <c r="U91" s="89" t="s">
        <v>468</v>
      </c>
      <c r="V91" s="65" t="s">
        <v>206</v>
      </c>
      <c r="W91" s="99" t="s">
        <v>176</v>
      </c>
      <c r="X91" s="66">
        <v>2</v>
      </c>
      <c r="Y91" s="4" t="s">
        <v>207</v>
      </c>
      <c r="Z91" s="67"/>
      <c r="AA91" s="67">
        <v>1</v>
      </c>
      <c r="AB91" s="67"/>
      <c r="AC91" s="67"/>
      <c r="AD91" s="67"/>
      <c r="AE91" s="67"/>
      <c r="AF91" s="67"/>
      <c r="AG91" s="67"/>
      <c r="AH91" s="67"/>
      <c r="AI91" s="67"/>
      <c r="AJ91" s="67"/>
      <c r="AK91" s="67">
        <v>1</v>
      </c>
      <c r="AL91" s="90" t="s">
        <v>31</v>
      </c>
      <c r="AM91" s="90" t="s">
        <v>31</v>
      </c>
      <c r="AN91" s="90" t="s">
        <v>31</v>
      </c>
      <c r="AO91" s="90" t="s">
        <v>31</v>
      </c>
      <c r="AP91" s="90" t="s">
        <v>31</v>
      </c>
    </row>
    <row r="92" spans="1:42" ht="39.75" customHeight="1" x14ac:dyDescent="0.2">
      <c r="A92" s="108"/>
      <c r="B92" s="119"/>
      <c r="C92" s="119"/>
      <c r="D92" s="119"/>
      <c r="E92" s="119"/>
      <c r="F92" s="119"/>
      <c r="G92" s="119"/>
      <c r="H92" s="119"/>
      <c r="I92" s="119"/>
      <c r="J92" s="79"/>
      <c r="K92" s="119"/>
      <c r="L92" s="119"/>
      <c r="M92" s="119"/>
      <c r="N92" s="119"/>
      <c r="O92" s="119"/>
      <c r="P92" s="2" t="s">
        <v>122</v>
      </c>
      <c r="Q92" s="13"/>
      <c r="R92" s="13"/>
      <c r="S92" s="9" t="str">
        <f>UPPER("Procuraduria Delegada Restitucion Tierras")</f>
        <v>PROCURADURIA DELEGADA RESTITUCION TIERRAS</v>
      </c>
      <c r="T92" s="2" t="s">
        <v>138</v>
      </c>
      <c r="U92" s="89" t="s">
        <v>468</v>
      </c>
      <c r="V92" s="9" t="s">
        <v>430</v>
      </c>
      <c r="W92" s="101" t="s">
        <v>220</v>
      </c>
      <c r="X92" s="11">
        <v>11</v>
      </c>
      <c r="Y92" s="10" t="s">
        <v>221</v>
      </c>
      <c r="Z92" s="94"/>
      <c r="AA92" s="94">
        <v>1</v>
      </c>
      <c r="AB92" s="94"/>
      <c r="AC92" s="94"/>
      <c r="AD92" s="94">
        <v>1</v>
      </c>
      <c r="AE92" s="94"/>
      <c r="AF92" s="94"/>
      <c r="AG92" s="94">
        <v>6</v>
      </c>
      <c r="AH92" s="94"/>
      <c r="AI92" s="94"/>
      <c r="AJ92" s="94"/>
      <c r="AK92" s="94">
        <v>3</v>
      </c>
      <c r="AL92" s="90" t="s">
        <v>31</v>
      </c>
      <c r="AM92" s="90" t="s">
        <v>31</v>
      </c>
      <c r="AN92" s="90" t="s">
        <v>31</v>
      </c>
      <c r="AO92" s="90" t="s">
        <v>31</v>
      </c>
      <c r="AP92" s="90" t="s">
        <v>31</v>
      </c>
    </row>
    <row r="93" spans="1:42" ht="64.5" customHeight="1" x14ac:dyDescent="0.2">
      <c r="A93" s="108"/>
      <c r="B93" s="119"/>
      <c r="C93" s="119"/>
      <c r="D93" s="119"/>
      <c r="E93" s="119"/>
      <c r="F93" s="119"/>
      <c r="G93" s="119"/>
      <c r="H93" s="119"/>
      <c r="I93" s="119"/>
      <c r="J93" s="79"/>
      <c r="K93" s="119"/>
      <c r="L93" s="119"/>
      <c r="M93" s="119"/>
      <c r="N93" s="119"/>
      <c r="O93" s="119"/>
      <c r="P93" s="2" t="s">
        <v>122</v>
      </c>
      <c r="Q93" s="13"/>
      <c r="R93" s="13"/>
      <c r="S93" s="9" t="str">
        <f>UPPER("Procuraduría 1 Delegada ante el Consejo de Estado")</f>
        <v>PROCURADURÍA 1 DELEGADA ANTE EL CONSEJO DE ESTADO</v>
      </c>
      <c r="T93" s="2" t="s">
        <v>139</v>
      </c>
      <c r="U93" s="84" t="s">
        <v>472</v>
      </c>
      <c r="V93" s="2" t="s">
        <v>197</v>
      </c>
      <c r="W93" s="101">
        <v>1</v>
      </c>
      <c r="X93" s="11">
        <v>1</v>
      </c>
      <c r="Y93" s="10" t="s">
        <v>198</v>
      </c>
      <c r="Z93" s="94"/>
      <c r="AA93" s="94"/>
      <c r="AB93" s="94"/>
      <c r="AC93" s="94"/>
      <c r="AD93" s="94"/>
      <c r="AE93" s="94"/>
      <c r="AF93" s="94"/>
      <c r="AG93" s="94"/>
      <c r="AH93" s="94"/>
      <c r="AI93" s="94"/>
      <c r="AJ93" s="94"/>
      <c r="AK93" s="94" t="s">
        <v>199</v>
      </c>
      <c r="AL93" s="90" t="s">
        <v>31</v>
      </c>
      <c r="AM93" s="90" t="s">
        <v>31</v>
      </c>
      <c r="AN93" s="90" t="s">
        <v>31</v>
      </c>
      <c r="AO93" s="90" t="s">
        <v>31</v>
      </c>
      <c r="AP93" s="90" t="s">
        <v>31</v>
      </c>
    </row>
    <row r="94" spans="1:42" ht="57" customHeight="1" x14ac:dyDescent="0.2">
      <c r="A94" s="108"/>
      <c r="B94" s="119"/>
      <c r="C94" s="119"/>
      <c r="D94" s="119"/>
      <c r="E94" s="119"/>
      <c r="F94" s="119"/>
      <c r="G94" s="119"/>
      <c r="H94" s="119"/>
      <c r="I94" s="119"/>
      <c r="J94" s="79"/>
      <c r="K94" s="119"/>
      <c r="L94" s="119"/>
      <c r="M94" s="119"/>
      <c r="N94" s="119"/>
      <c r="O94" s="119"/>
      <c r="P94" s="2" t="s">
        <v>122</v>
      </c>
      <c r="Q94" s="13"/>
      <c r="R94" s="13"/>
      <c r="S94" s="9" t="str">
        <f>UPPER("Despacho de la Procuradura Delegada
Todos los procuradores judiciales de familia y SRPA
Actividad 4: Apoyo de Alix Osorio y Luz Ángela Mora")</f>
        <v>DESPACHO DE LA PROCURADURA DELEGADA
TODOS LOS PROCURADORES JUDICIALES DE FAMILIA Y SRPA
ACTIVIDAD 4: APOYO DE ALIX OSORIO Y LUZ ÁNGELA MORA</v>
      </c>
      <c r="T94" s="2" t="s">
        <v>139</v>
      </c>
      <c r="U94" s="84" t="s">
        <v>471</v>
      </c>
      <c r="V94" s="2" t="s">
        <v>255</v>
      </c>
      <c r="W94" s="101" t="s">
        <v>171</v>
      </c>
      <c r="X94" s="11">
        <v>4</v>
      </c>
      <c r="Y94" s="10" t="s">
        <v>256</v>
      </c>
      <c r="Z94" s="94"/>
      <c r="AA94" s="94">
        <v>2</v>
      </c>
      <c r="AB94" s="94">
        <v>1</v>
      </c>
      <c r="AC94" s="94"/>
      <c r="AD94" s="94"/>
      <c r="AE94" s="94">
        <v>1</v>
      </c>
      <c r="AF94" s="94"/>
      <c r="AG94" s="94"/>
      <c r="AH94" s="94"/>
      <c r="AI94" s="94"/>
      <c r="AJ94" s="94"/>
      <c r="AK94" s="94"/>
      <c r="AL94" s="90" t="s">
        <v>31</v>
      </c>
      <c r="AM94" s="90" t="s">
        <v>31</v>
      </c>
      <c r="AN94" s="90" t="s">
        <v>31</v>
      </c>
      <c r="AO94" s="90" t="s">
        <v>31</v>
      </c>
      <c r="AP94" s="90" t="s">
        <v>31</v>
      </c>
    </row>
    <row r="95" spans="1:42" ht="142.5" customHeight="1" x14ac:dyDescent="0.2">
      <c r="A95" s="108"/>
      <c r="B95" s="119" t="s">
        <v>40</v>
      </c>
      <c r="C95" s="119"/>
      <c r="D95" s="119"/>
      <c r="E95" s="119"/>
      <c r="F95" s="119"/>
      <c r="G95" s="119"/>
      <c r="H95" s="119"/>
      <c r="I95" s="119"/>
      <c r="J95" s="79"/>
      <c r="K95" s="119"/>
      <c r="L95" s="119"/>
      <c r="M95" s="119"/>
      <c r="N95" s="119"/>
      <c r="O95" s="119"/>
      <c r="P95" s="94" t="s">
        <v>122</v>
      </c>
      <c r="Q95" s="13"/>
      <c r="R95" s="13"/>
      <c r="S95" s="9" t="str">
        <f>UPPER("Procuraduría Delegada Salud, Protección Social y Trabajo Decente")</f>
        <v>PROCURADURÍA DELEGADA SALUD, PROTECCIÓN SOCIAL Y TRABAJO DECENTE</v>
      </c>
      <c r="T95" s="2" t="s">
        <v>139</v>
      </c>
      <c r="U95" s="2"/>
      <c r="V95" s="5" t="s">
        <v>216</v>
      </c>
      <c r="W95" s="101" t="s">
        <v>217</v>
      </c>
      <c r="X95" s="11">
        <v>11</v>
      </c>
      <c r="Y95" s="27" t="s">
        <v>431</v>
      </c>
      <c r="Z95" s="94"/>
      <c r="AA95" s="94">
        <v>3</v>
      </c>
      <c r="AB95" s="94"/>
      <c r="AC95" s="94">
        <v>2</v>
      </c>
      <c r="AD95" s="94"/>
      <c r="AE95" s="94"/>
      <c r="AF95" s="94"/>
      <c r="AG95" s="94"/>
      <c r="AH95" s="94"/>
      <c r="AI95" s="94"/>
      <c r="AJ95" s="94"/>
      <c r="AK95" s="94">
        <v>6</v>
      </c>
      <c r="AL95" s="90" t="s">
        <v>31</v>
      </c>
      <c r="AM95" s="90" t="s">
        <v>31</v>
      </c>
      <c r="AN95" s="90" t="s">
        <v>31</v>
      </c>
      <c r="AO95" s="90" t="s">
        <v>31</v>
      </c>
      <c r="AP95" s="90" t="s">
        <v>31</v>
      </c>
    </row>
    <row r="96" spans="1:42" ht="81.75" customHeight="1" x14ac:dyDescent="0.2">
      <c r="A96" s="108"/>
      <c r="B96" s="119"/>
      <c r="C96" s="119"/>
      <c r="D96" s="119"/>
      <c r="E96" s="119"/>
      <c r="F96" s="119"/>
      <c r="G96" s="119"/>
      <c r="H96" s="119"/>
      <c r="I96" s="119"/>
      <c r="J96" s="79"/>
      <c r="K96" s="119"/>
      <c r="L96" s="119"/>
      <c r="M96" s="119"/>
      <c r="N96" s="119"/>
      <c r="O96" s="119"/>
      <c r="P96" s="2" t="s">
        <v>118</v>
      </c>
      <c r="Q96" s="13"/>
      <c r="R96" s="13"/>
      <c r="S96" s="5" t="str">
        <f>UPPER("Procuraduría delegada de Coordinación para la Intervención ante la JEP")</f>
        <v>PROCURADURÍA DELEGADA DE COORDINACIÓN PARA LA INTERVENCIÓN ANTE LA JEP</v>
      </c>
      <c r="T96" s="28" t="s">
        <v>432</v>
      </c>
      <c r="U96" s="5" t="s">
        <v>384</v>
      </c>
      <c r="V96" s="23" t="s">
        <v>182</v>
      </c>
      <c r="W96" s="101" t="s">
        <v>183</v>
      </c>
      <c r="X96" s="2">
        <v>4</v>
      </c>
      <c r="Y96" s="29" t="s">
        <v>184</v>
      </c>
      <c r="Z96" s="94"/>
      <c r="AA96" s="94"/>
      <c r="AB96" s="94">
        <v>1</v>
      </c>
      <c r="AC96" s="94">
        <v>1</v>
      </c>
      <c r="AD96" s="94"/>
      <c r="AE96" s="94"/>
      <c r="AF96" s="94"/>
      <c r="AG96" s="94"/>
      <c r="AH96" s="94"/>
      <c r="AI96" s="94"/>
      <c r="AJ96" s="94"/>
      <c r="AK96" s="94">
        <v>2</v>
      </c>
      <c r="AL96" s="90" t="s">
        <v>31</v>
      </c>
      <c r="AM96" s="90" t="s">
        <v>31</v>
      </c>
      <c r="AN96" s="90" t="s">
        <v>31</v>
      </c>
      <c r="AO96" s="90" t="s">
        <v>31</v>
      </c>
      <c r="AP96" s="90" t="s">
        <v>31</v>
      </c>
    </row>
    <row r="97" spans="1:42" ht="81.75" customHeight="1" x14ac:dyDescent="0.2">
      <c r="A97" s="108"/>
      <c r="B97" s="119"/>
      <c r="C97" s="119"/>
      <c r="D97" s="119"/>
      <c r="E97" s="119"/>
      <c r="F97" s="119"/>
      <c r="G97" s="119"/>
      <c r="H97" s="119"/>
      <c r="I97" s="119"/>
      <c r="J97" s="79"/>
      <c r="K97" s="119"/>
      <c r="L97" s="119"/>
      <c r="M97" s="119"/>
      <c r="N97" s="119"/>
      <c r="O97" s="119"/>
      <c r="P97" s="2" t="s">
        <v>118</v>
      </c>
      <c r="Q97" s="13"/>
      <c r="R97" s="13"/>
      <c r="S97" s="5" t="str">
        <f>UPPER("Procuraduría Séptima Delegada ante el Consejo de Estado")</f>
        <v>PROCURADURÍA SÉPTIMA DELEGADA ANTE EL CONSEJO DE ESTADO</v>
      </c>
      <c r="T97" s="28" t="s">
        <v>432</v>
      </c>
      <c r="U97" s="5" t="s">
        <v>384</v>
      </c>
      <c r="V97" s="23" t="s">
        <v>433</v>
      </c>
      <c r="W97" s="101" t="s">
        <v>165</v>
      </c>
      <c r="X97" s="2">
        <v>4</v>
      </c>
      <c r="Y97" s="29" t="s">
        <v>200</v>
      </c>
      <c r="Z97" s="94"/>
      <c r="AA97" s="94"/>
      <c r="AB97" s="94">
        <v>4</v>
      </c>
      <c r="AC97" s="94"/>
      <c r="AD97" s="94"/>
      <c r="AE97" s="94"/>
      <c r="AF97" s="94"/>
      <c r="AG97" s="94"/>
      <c r="AH97" s="94"/>
      <c r="AI97" s="94"/>
      <c r="AJ97" s="94"/>
      <c r="AK97" s="94"/>
      <c r="AL97" s="90" t="s">
        <v>31</v>
      </c>
      <c r="AM97" s="90" t="s">
        <v>31</v>
      </c>
      <c r="AN97" s="90" t="s">
        <v>31</v>
      </c>
      <c r="AO97" s="90" t="s">
        <v>31</v>
      </c>
      <c r="AP97" s="90" t="s">
        <v>31</v>
      </c>
    </row>
    <row r="98" spans="1:42" ht="81.75" customHeight="1" x14ac:dyDescent="0.2">
      <c r="A98" s="108"/>
      <c r="B98" s="119"/>
      <c r="C98" s="119"/>
      <c r="D98" s="119"/>
      <c r="E98" s="119"/>
      <c r="F98" s="119"/>
      <c r="G98" s="119"/>
      <c r="H98" s="119"/>
      <c r="I98" s="119"/>
      <c r="J98" s="79"/>
      <c r="K98" s="119"/>
      <c r="L98" s="119"/>
      <c r="M98" s="119"/>
      <c r="N98" s="119"/>
      <c r="O98" s="119"/>
      <c r="P98" s="2" t="s">
        <v>118</v>
      </c>
      <c r="Q98" s="13"/>
      <c r="R98" s="13"/>
      <c r="S98" s="5" t="str">
        <f>UPPER("Procuraduría delegada de Coordinación para la Intervención ante la JEP")</f>
        <v>PROCURADURÍA DELEGADA DE COORDINACIÓN PARA LA INTERVENCIÓN ANTE LA JEP</v>
      </c>
      <c r="T98" s="28" t="s">
        <v>432</v>
      </c>
      <c r="U98" s="5" t="s">
        <v>384</v>
      </c>
      <c r="V98" s="23" t="s">
        <v>434</v>
      </c>
      <c r="W98" s="101" t="s">
        <v>176</v>
      </c>
      <c r="X98" s="2">
        <v>2</v>
      </c>
      <c r="Y98" s="29" t="s">
        <v>185</v>
      </c>
      <c r="Z98" s="94"/>
      <c r="AA98" s="94"/>
      <c r="AB98" s="94"/>
      <c r="AC98" s="94"/>
      <c r="AD98" s="94"/>
      <c r="AE98" s="94">
        <v>2</v>
      </c>
      <c r="AF98" s="94"/>
      <c r="AG98" s="94"/>
      <c r="AH98" s="94"/>
      <c r="AI98" s="94"/>
      <c r="AJ98" s="94"/>
      <c r="AK98" s="94"/>
      <c r="AL98" s="90" t="s">
        <v>31</v>
      </c>
      <c r="AM98" s="90" t="s">
        <v>31</v>
      </c>
      <c r="AN98" s="90" t="s">
        <v>31</v>
      </c>
      <c r="AO98" s="90" t="s">
        <v>31</v>
      </c>
      <c r="AP98" s="90" t="s">
        <v>31</v>
      </c>
    </row>
    <row r="99" spans="1:42" ht="25.5" customHeight="1" x14ac:dyDescent="0.2">
      <c r="A99" s="108"/>
      <c r="B99" s="119"/>
      <c r="C99" s="119"/>
      <c r="D99" s="119"/>
      <c r="E99" s="119"/>
      <c r="F99" s="119"/>
      <c r="G99" s="119"/>
      <c r="H99" s="119"/>
      <c r="I99" s="119"/>
      <c r="J99" s="91"/>
      <c r="K99" s="119"/>
      <c r="L99" s="119"/>
      <c r="M99" s="119"/>
      <c r="N99" s="119"/>
      <c r="O99" s="119"/>
      <c r="P99" s="91"/>
      <c r="Q99" s="92"/>
      <c r="R99" s="92"/>
      <c r="S99" s="5"/>
      <c r="T99" s="28"/>
      <c r="U99" s="107" t="s">
        <v>384</v>
      </c>
      <c r="V99" s="23" t="s">
        <v>482</v>
      </c>
      <c r="W99" s="101">
        <v>0.5</v>
      </c>
      <c r="X99" s="91"/>
      <c r="Y99" s="123" t="s">
        <v>435</v>
      </c>
      <c r="Z99" s="107"/>
      <c r="AA99" s="107"/>
      <c r="AB99" s="107"/>
      <c r="AC99" s="107"/>
      <c r="AD99" s="94"/>
      <c r="AE99" s="94"/>
      <c r="AF99" s="94"/>
      <c r="AG99" s="94"/>
      <c r="AH99" s="94"/>
      <c r="AI99" s="94"/>
      <c r="AJ99" s="94"/>
      <c r="AK99" s="94"/>
      <c r="AL99" s="91"/>
      <c r="AM99" s="91"/>
      <c r="AN99" s="91"/>
      <c r="AO99" s="91"/>
      <c r="AP99" s="91"/>
    </row>
    <row r="100" spans="1:42" ht="27" customHeight="1" x14ac:dyDescent="0.2">
      <c r="A100" s="108"/>
      <c r="B100" s="119"/>
      <c r="C100" s="119"/>
      <c r="D100" s="119"/>
      <c r="E100" s="119"/>
      <c r="F100" s="119"/>
      <c r="G100" s="119"/>
      <c r="H100" s="119"/>
      <c r="I100" s="119"/>
      <c r="J100" s="79"/>
      <c r="K100" s="119"/>
      <c r="L100" s="119"/>
      <c r="M100" s="119"/>
      <c r="N100" s="119"/>
      <c r="O100" s="119"/>
      <c r="P100" s="2" t="s">
        <v>118</v>
      </c>
      <c r="Q100" s="13"/>
      <c r="R100" s="13"/>
      <c r="S100" s="5" t="str">
        <f>UPPER("Procuraduria delegada para la Conciliacion Administrativa")</f>
        <v>PROCURADURIA DELEGADA PARA LA CONCILIACION ADMINISTRATIVA</v>
      </c>
      <c r="T100" s="28" t="s">
        <v>432</v>
      </c>
      <c r="U100" s="109"/>
      <c r="V100" s="23" t="s">
        <v>481</v>
      </c>
      <c r="W100" s="101">
        <v>0.5</v>
      </c>
      <c r="X100" s="2">
        <v>2</v>
      </c>
      <c r="Y100" s="125"/>
      <c r="Z100" s="109"/>
      <c r="AA100" s="109"/>
      <c r="AB100" s="109"/>
      <c r="AC100" s="109"/>
      <c r="AD100" s="94"/>
      <c r="AE100" s="94">
        <v>2</v>
      </c>
      <c r="AF100" s="94"/>
      <c r="AG100" s="94"/>
      <c r="AH100" s="94"/>
      <c r="AI100" s="94"/>
      <c r="AJ100" s="94"/>
      <c r="AK100" s="94"/>
      <c r="AL100" s="90" t="s">
        <v>31</v>
      </c>
      <c r="AM100" s="90" t="s">
        <v>31</v>
      </c>
      <c r="AN100" s="90" t="s">
        <v>31</v>
      </c>
      <c r="AO100" s="90" t="s">
        <v>31</v>
      </c>
      <c r="AP100" s="90" t="s">
        <v>31</v>
      </c>
    </row>
    <row r="101" spans="1:42" ht="81.75" customHeight="1" x14ac:dyDescent="0.2">
      <c r="A101" s="108"/>
      <c r="B101" s="119"/>
      <c r="C101" s="119"/>
      <c r="D101" s="119"/>
      <c r="E101" s="119"/>
      <c r="F101" s="119"/>
      <c r="G101" s="119"/>
      <c r="H101" s="119"/>
      <c r="I101" s="119"/>
      <c r="J101" s="79"/>
      <c r="K101" s="119"/>
      <c r="L101" s="119"/>
      <c r="M101" s="119"/>
      <c r="N101" s="119"/>
      <c r="O101" s="119"/>
      <c r="P101" s="2" t="s">
        <v>118</v>
      </c>
      <c r="Q101" s="13"/>
      <c r="R101" s="13"/>
      <c r="S101" s="5" t="str">
        <f>UPPER("Procuraduría delegada de Coordinación para la Intervención ante la JEP")</f>
        <v>PROCURADURÍA DELEGADA DE COORDINACIÓN PARA LA INTERVENCIÓN ANTE LA JEP</v>
      </c>
      <c r="T101" s="28" t="s">
        <v>432</v>
      </c>
      <c r="U101" s="5" t="s">
        <v>384</v>
      </c>
      <c r="V101" s="2" t="s">
        <v>186</v>
      </c>
      <c r="W101" s="101" t="s">
        <v>187</v>
      </c>
      <c r="X101" s="2">
        <v>5</v>
      </c>
      <c r="Y101" s="30" t="s">
        <v>188</v>
      </c>
      <c r="Z101" s="94"/>
      <c r="AA101" s="94"/>
      <c r="AB101" s="94"/>
      <c r="AC101" s="94"/>
      <c r="AD101" s="94"/>
      <c r="AE101" s="94">
        <v>2</v>
      </c>
      <c r="AF101" s="94"/>
      <c r="AG101" s="94"/>
      <c r="AH101" s="94"/>
      <c r="AI101" s="94"/>
      <c r="AJ101" s="94"/>
      <c r="AK101" s="94">
        <v>3</v>
      </c>
      <c r="AL101" s="90" t="s">
        <v>31</v>
      </c>
      <c r="AM101" s="90" t="s">
        <v>31</v>
      </c>
      <c r="AN101" s="90" t="s">
        <v>31</v>
      </c>
      <c r="AO101" s="90" t="s">
        <v>31</v>
      </c>
      <c r="AP101" s="90" t="s">
        <v>31</v>
      </c>
    </row>
    <row r="102" spans="1:42" ht="81.75" customHeight="1" x14ac:dyDescent="0.2">
      <c r="A102" s="108"/>
      <c r="B102" s="119"/>
      <c r="C102" s="119"/>
      <c r="D102" s="119"/>
      <c r="E102" s="119"/>
      <c r="F102" s="119"/>
      <c r="G102" s="119"/>
      <c r="H102" s="119"/>
      <c r="I102" s="119"/>
      <c r="J102" s="79"/>
      <c r="K102" s="119"/>
      <c r="L102" s="119"/>
      <c r="M102" s="119"/>
      <c r="N102" s="119"/>
      <c r="O102" s="119"/>
      <c r="P102" s="2" t="s">
        <v>118</v>
      </c>
      <c r="Q102" s="2"/>
      <c r="R102" s="2"/>
      <c r="S102" s="5" t="str">
        <f>UPPER("Procuraduría Tercera Delegada ante el Consejo de Estado")</f>
        <v>PROCURADURÍA TERCERA DELEGADA ANTE EL CONSEJO DE ESTADO</v>
      </c>
      <c r="T102" s="28" t="s">
        <v>432</v>
      </c>
      <c r="U102" s="5" t="s">
        <v>384</v>
      </c>
      <c r="V102" s="23" t="s">
        <v>436</v>
      </c>
      <c r="W102" s="101" t="s">
        <v>190</v>
      </c>
      <c r="X102" s="31">
        <v>4</v>
      </c>
      <c r="Y102" s="29" t="s">
        <v>191</v>
      </c>
      <c r="Z102" s="94"/>
      <c r="AA102" s="94"/>
      <c r="AB102" s="94"/>
      <c r="AC102" s="94"/>
      <c r="AD102" s="94"/>
      <c r="AE102" s="94">
        <v>1</v>
      </c>
      <c r="AF102" s="94"/>
      <c r="AG102" s="94">
        <v>1</v>
      </c>
      <c r="AH102" s="94"/>
      <c r="AI102" s="94"/>
      <c r="AJ102" s="94">
        <v>1</v>
      </c>
      <c r="AK102" s="94">
        <v>1</v>
      </c>
      <c r="AL102" s="90" t="s">
        <v>31</v>
      </c>
      <c r="AM102" s="90" t="s">
        <v>31</v>
      </c>
      <c r="AN102" s="90" t="s">
        <v>31</v>
      </c>
      <c r="AO102" s="90" t="s">
        <v>31</v>
      </c>
      <c r="AP102" s="90" t="s">
        <v>31</v>
      </c>
    </row>
    <row r="103" spans="1:42" ht="81.75" customHeight="1" x14ac:dyDescent="0.2">
      <c r="A103" s="108"/>
      <c r="B103" s="119"/>
      <c r="C103" s="119"/>
      <c r="D103" s="119"/>
      <c r="E103" s="119"/>
      <c r="F103" s="119"/>
      <c r="G103" s="119"/>
      <c r="H103" s="119"/>
      <c r="I103" s="119"/>
      <c r="J103" s="79"/>
      <c r="K103" s="119"/>
      <c r="L103" s="119"/>
      <c r="M103" s="119"/>
      <c r="N103" s="119"/>
      <c r="O103" s="119"/>
      <c r="P103" s="2" t="s">
        <v>118</v>
      </c>
      <c r="Q103" s="2"/>
      <c r="R103" s="2"/>
      <c r="S103" s="5" t="s">
        <v>378</v>
      </c>
      <c r="T103" s="28" t="s">
        <v>432</v>
      </c>
      <c r="U103" s="5" t="s">
        <v>384</v>
      </c>
      <c r="V103" s="23" t="s">
        <v>222</v>
      </c>
      <c r="W103" s="101" t="s">
        <v>223</v>
      </c>
      <c r="X103" s="31">
        <v>5</v>
      </c>
      <c r="Y103" s="29" t="s">
        <v>224</v>
      </c>
      <c r="Z103" s="94"/>
      <c r="AA103" s="94"/>
      <c r="AB103" s="94">
        <v>1</v>
      </c>
      <c r="AC103" s="94">
        <v>1</v>
      </c>
      <c r="AD103" s="94">
        <v>1</v>
      </c>
      <c r="AE103" s="94">
        <v>1</v>
      </c>
      <c r="AF103" s="94"/>
      <c r="AG103" s="94">
        <v>1</v>
      </c>
      <c r="AH103" s="94"/>
      <c r="AI103" s="94"/>
      <c r="AJ103" s="94"/>
      <c r="AK103" s="94"/>
      <c r="AL103" s="90" t="s">
        <v>31</v>
      </c>
      <c r="AM103" s="90" t="s">
        <v>31</v>
      </c>
      <c r="AN103" s="90" t="s">
        <v>31</v>
      </c>
      <c r="AO103" s="90" t="s">
        <v>31</v>
      </c>
      <c r="AP103" s="90" t="s">
        <v>31</v>
      </c>
    </row>
    <row r="104" spans="1:42" ht="81.75" customHeight="1" x14ac:dyDescent="0.2">
      <c r="A104" s="108"/>
      <c r="B104" s="108"/>
      <c r="C104" s="108"/>
      <c r="D104" s="108"/>
      <c r="E104" s="108"/>
      <c r="F104" s="108"/>
      <c r="G104" s="108"/>
      <c r="H104" s="108"/>
      <c r="I104" s="108"/>
      <c r="J104" s="18"/>
      <c r="K104" s="108"/>
      <c r="L104" s="108"/>
      <c r="M104" s="108"/>
      <c r="N104" s="108"/>
      <c r="O104" s="108"/>
      <c r="P104" s="2" t="s">
        <v>118</v>
      </c>
      <c r="Q104" s="2"/>
      <c r="R104" s="2"/>
      <c r="S104" s="2" t="s">
        <v>192</v>
      </c>
      <c r="T104" s="28" t="s">
        <v>432</v>
      </c>
      <c r="U104" s="5" t="s">
        <v>384</v>
      </c>
      <c r="V104" s="23" t="s">
        <v>437</v>
      </c>
      <c r="W104" s="101" t="s">
        <v>193</v>
      </c>
      <c r="X104" s="31">
        <v>5</v>
      </c>
      <c r="Y104" s="29" t="s">
        <v>438</v>
      </c>
      <c r="Z104" s="94"/>
      <c r="AA104" s="94"/>
      <c r="AB104" s="94"/>
      <c r="AC104" s="94"/>
      <c r="AD104" s="94"/>
      <c r="AE104" s="94"/>
      <c r="AF104" s="94"/>
      <c r="AG104" s="94"/>
      <c r="AH104" s="94"/>
      <c r="AI104" s="94"/>
      <c r="AJ104" s="94"/>
      <c r="AK104" s="94">
        <v>5</v>
      </c>
      <c r="AL104" s="90" t="s">
        <v>31</v>
      </c>
      <c r="AM104" s="90" t="s">
        <v>31</v>
      </c>
      <c r="AN104" s="90" t="s">
        <v>31</v>
      </c>
      <c r="AO104" s="90" t="s">
        <v>31</v>
      </c>
      <c r="AP104" s="90" t="s">
        <v>31</v>
      </c>
    </row>
    <row r="105" spans="1:42" ht="24" customHeight="1" x14ac:dyDescent="0.2">
      <c r="A105" s="108"/>
      <c r="B105" s="108"/>
      <c r="C105" s="108"/>
      <c r="D105" s="108"/>
      <c r="E105" s="108"/>
      <c r="F105" s="108"/>
      <c r="G105" s="108"/>
      <c r="H105" s="108"/>
      <c r="I105" s="108"/>
      <c r="J105" s="18"/>
      <c r="K105" s="108"/>
      <c r="L105" s="108"/>
      <c r="M105" s="108"/>
      <c r="N105" s="108"/>
      <c r="O105" s="108"/>
      <c r="P105" s="107" t="s">
        <v>118</v>
      </c>
      <c r="Q105" s="107"/>
      <c r="R105" s="107"/>
      <c r="S105" s="119" t="s">
        <v>173</v>
      </c>
      <c r="T105" s="149" t="s">
        <v>432</v>
      </c>
      <c r="U105" s="107" t="s">
        <v>483</v>
      </c>
      <c r="V105" s="24" t="s">
        <v>268</v>
      </c>
      <c r="W105" s="103">
        <v>0.8</v>
      </c>
      <c r="X105" s="186">
        <v>4</v>
      </c>
      <c r="Y105" s="187" t="s">
        <v>174</v>
      </c>
      <c r="Z105" s="119"/>
      <c r="AA105" s="119"/>
      <c r="AB105" s="119"/>
      <c r="AC105" s="119"/>
      <c r="AD105" s="119"/>
      <c r="AE105" s="119"/>
      <c r="AF105" s="119"/>
      <c r="AG105" s="119"/>
      <c r="AH105" s="119"/>
      <c r="AI105" s="119"/>
      <c r="AJ105" s="119"/>
      <c r="AK105" s="119">
        <v>4</v>
      </c>
      <c r="AL105" s="90" t="s">
        <v>31</v>
      </c>
      <c r="AM105" s="90" t="s">
        <v>31</v>
      </c>
      <c r="AN105" s="90" t="s">
        <v>31</v>
      </c>
      <c r="AO105" s="90" t="s">
        <v>31</v>
      </c>
      <c r="AP105" s="90" t="s">
        <v>31</v>
      </c>
    </row>
    <row r="106" spans="1:42" ht="20.25" customHeight="1" x14ac:dyDescent="0.2">
      <c r="A106" s="108"/>
      <c r="B106" s="119"/>
      <c r="C106" s="119"/>
      <c r="D106" s="119"/>
      <c r="E106" s="119"/>
      <c r="F106" s="119"/>
      <c r="G106" s="119"/>
      <c r="H106" s="119"/>
      <c r="I106" s="119"/>
      <c r="J106" s="79"/>
      <c r="K106" s="119"/>
      <c r="L106" s="119"/>
      <c r="M106" s="119"/>
      <c r="N106" s="119"/>
      <c r="O106" s="119"/>
      <c r="P106" s="108"/>
      <c r="Q106" s="108"/>
      <c r="R106" s="108"/>
      <c r="S106" s="119"/>
      <c r="T106" s="149"/>
      <c r="U106" s="108"/>
      <c r="V106" s="24" t="s">
        <v>269</v>
      </c>
      <c r="W106" s="103">
        <v>0.05</v>
      </c>
      <c r="X106" s="186"/>
      <c r="Y106" s="187"/>
      <c r="Z106" s="119"/>
      <c r="AA106" s="119"/>
      <c r="AB106" s="119"/>
      <c r="AC106" s="119"/>
      <c r="AD106" s="119"/>
      <c r="AE106" s="119"/>
      <c r="AF106" s="119"/>
      <c r="AG106" s="119"/>
      <c r="AH106" s="119"/>
      <c r="AI106" s="119"/>
      <c r="AJ106" s="119"/>
      <c r="AK106" s="119"/>
      <c r="AL106" s="90" t="s">
        <v>31</v>
      </c>
      <c r="AM106" s="90" t="s">
        <v>31</v>
      </c>
      <c r="AN106" s="90" t="s">
        <v>31</v>
      </c>
      <c r="AO106" s="90" t="s">
        <v>31</v>
      </c>
      <c r="AP106" s="90" t="s">
        <v>31</v>
      </c>
    </row>
    <row r="107" spans="1:42" ht="15" customHeight="1" x14ac:dyDescent="0.2">
      <c r="A107" s="108"/>
      <c r="B107" s="119"/>
      <c r="C107" s="119"/>
      <c r="D107" s="119"/>
      <c r="E107" s="119"/>
      <c r="F107" s="119"/>
      <c r="G107" s="119"/>
      <c r="H107" s="119"/>
      <c r="I107" s="119"/>
      <c r="J107" s="79"/>
      <c r="K107" s="119"/>
      <c r="L107" s="119"/>
      <c r="M107" s="119"/>
      <c r="N107" s="119"/>
      <c r="O107" s="119"/>
      <c r="P107" s="108"/>
      <c r="Q107" s="108"/>
      <c r="R107" s="108"/>
      <c r="S107" s="119"/>
      <c r="T107" s="149"/>
      <c r="U107" s="108"/>
      <c r="V107" s="24" t="s">
        <v>270</v>
      </c>
      <c r="W107" s="103">
        <v>0.1</v>
      </c>
      <c r="X107" s="186"/>
      <c r="Y107" s="187"/>
      <c r="Z107" s="119"/>
      <c r="AA107" s="119"/>
      <c r="AB107" s="119"/>
      <c r="AC107" s="119"/>
      <c r="AD107" s="119"/>
      <c r="AE107" s="119"/>
      <c r="AF107" s="119"/>
      <c r="AG107" s="119"/>
      <c r="AH107" s="119"/>
      <c r="AI107" s="119"/>
      <c r="AJ107" s="119"/>
      <c r="AK107" s="119"/>
      <c r="AL107" s="90" t="s">
        <v>31</v>
      </c>
      <c r="AM107" s="90" t="s">
        <v>31</v>
      </c>
      <c r="AN107" s="90" t="s">
        <v>31</v>
      </c>
      <c r="AO107" s="90" t="s">
        <v>31</v>
      </c>
      <c r="AP107" s="90" t="s">
        <v>31</v>
      </c>
    </row>
    <row r="108" spans="1:42" ht="18" customHeight="1" x14ac:dyDescent="0.2">
      <c r="A108" s="109"/>
      <c r="B108" s="119"/>
      <c r="C108" s="119"/>
      <c r="D108" s="119"/>
      <c r="E108" s="119"/>
      <c r="F108" s="119"/>
      <c r="G108" s="119"/>
      <c r="H108" s="119"/>
      <c r="I108" s="119"/>
      <c r="J108" s="79"/>
      <c r="K108" s="119"/>
      <c r="L108" s="119"/>
      <c r="M108" s="119"/>
      <c r="N108" s="119"/>
      <c r="O108" s="119"/>
      <c r="P108" s="109"/>
      <c r="Q108" s="109"/>
      <c r="R108" s="109"/>
      <c r="S108" s="119"/>
      <c r="T108" s="149"/>
      <c r="U108" s="109"/>
      <c r="V108" s="24" t="s">
        <v>271</v>
      </c>
      <c r="W108" s="103">
        <v>0.05</v>
      </c>
      <c r="X108" s="186"/>
      <c r="Y108" s="187"/>
      <c r="Z108" s="119"/>
      <c r="AA108" s="119"/>
      <c r="AB108" s="119"/>
      <c r="AC108" s="119"/>
      <c r="AD108" s="119"/>
      <c r="AE108" s="119"/>
      <c r="AF108" s="119"/>
      <c r="AG108" s="119"/>
      <c r="AH108" s="119"/>
      <c r="AI108" s="119"/>
      <c r="AJ108" s="119"/>
      <c r="AK108" s="119"/>
      <c r="AL108" s="90" t="s">
        <v>31</v>
      </c>
      <c r="AM108" s="90" t="s">
        <v>31</v>
      </c>
      <c r="AN108" s="90" t="s">
        <v>31</v>
      </c>
      <c r="AO108" s="90" t="s">
        <v>31</v>
      </c>
      <c r="AP108" s="90" t="s">
        <v>31</v>
      </c>
    </row>
    <row r="109" spans="1:42" ht="66" customHeight="1" x14ac:dyDescent="0.2">
      <c r="A109" s="2" t="s">
        <v>90</v>
      </c>
      <c r="B109" s="3" t="s">
        <v>40</v>
      </c>
      <c r="C109" s="3" t="s">
        <v>385</v>
      </c>
      <c r="D109" s="32" t="s">
        <v>398</v>
      </c>
      <c r="E109" s="86" t="s">
        <v>43</v>
      </c>
      <c r="F109" s="3" t="s">
        <v>439</v>
      </c>
      <c r="G109" s="3" t="s">
        <v>94</v>
      </c>
      <c r="H109" s="87" t="s">
        <v>347</v>
      </c>
      <c r="I109" s="3" t="s">
        <v>84</v>
      </c>
      <c r="J109" s="3" t="s">
        <v>350</v>
      </c>
      <c r="K109" s="88">
        <v>0.56999999999999995</v>
      </c>
      <c r="L109" s="88">
        <v>0.62</v>
      </c>
      <c r="M109" s="88">
        <v>0.66</v>
      </c>
      <c r="N109" s="88">
        <v>0.7</v>
      </c>
      <c r="O109" s="88">
        <v>0.7</v>
      </c>
      <c r="P109" s="2" t="s">
        <v>122</v>
      </c>
      <c r="Q109" s="2"/>
      <c r="R109" s="2"/>
      <c r="S109" s="9" t="s">
        <v>267</v>
      </c>
      <c r="T109" s="2" t="s">
        <v>140</v>
      </c>
      <c r="U109" s="5" t="s">
        <v>478</v>
      </c>
      <c r="V109" s="2" t="s">
        <v>464</v>
      </c>
      <c r="W109" s="101" t="s">
        <v>465</v>
      </c>
      <c r="X109" s="11">
        <v>4</v>
      </c>
      <c r="Y109" s="10" t="s">
        <v>466</v>
      </c>
      <c r="Z109" s="94"/>
      <c r="AA109" s="94"/>
      <c r="AB109" s="94"/>
      <c r="AC109" s="94"/>
      <c r="AD109" s="94"/>
      <c r="AE109" s="94"/>
      <c r="AF109" s="94"/>
      <c r="AG109" s="94"/>
      <c r="AH109" s="94"/>
      <c r="AI109" s="94"/>
      <c r="AJ109" s="94"/>
      <c r="AK109" s="94">
        <v>4</v>
      </c>
      <c r="AL109" s="90" t="s">
        <v>31</v>
      </c>
      <c r="AM109" s="90" t="s">
        <v>31</v>
      </c>
      <c r="AN109" s="90" t="s">
        <v>31</v>
      </c>
      <c r="AO109" s="90" t="s">
        <v>31</v>
      </c>
      <c r="AP109" s="90" t="s">
        <v>31</v>
      </c>
    </row>
    <row r="110" spans="1:42" ht="102.75" customHeight="1" x14ac:dyDescent="0.2">
      <c r="A110" s="107" t="s">
        <v>90</v>
      </c>
      <c r="B110" s="107" t="s">
        <v>142</v>
      </c>
      <c r="C110" s="5" t="s">
        <v>386</v>
      </c>
      <c r="D110" s="5" t="s">
        <v>399</v>
      </c>
      <c r="E110" s="5" t="s">
        <v>46</v>
      </c>
      <c r="F110" s="5" t="s">
        <v>96</v>
      </c>
      <c r="G110" s="5" t="s">
        <v>82</v>
      </c>
      <c r="H110" s="33" t="s">
        <v>352</v>
      </c>
      <c r="I110" s="5" t="s">
        <v>97</v>
      </c>
      <c r="J110" s="5" t="s">
        <v>350</v>
      </c>
      <c r="K110" s="5" t="s">
        <v>98</v>
      </c>
      <c r="L110" s="7">
        <v>0.8</v>
      </c>
      <c r="M110" s="7">
        <v>0.8</v>
      </c>
      <c r="N110" s="7">
        <v>0.8</v>
      </c>
      <c r="O110" s="7">
        <v>0.8</v>
      </c>
      <c r="P110" s="7" t="s">
        <v>122</v>
      </c>
      <c r="Q110" s="7"/>
      <c r="R110" s="7" t="s">
        <v>122</v>
      </c>
      <c r="S110" s="7" t="s">
        <v>377</v>
      </c>
      <c r="T110" s="7" t="s">
        <v>440</v>
      </c>
      <c r="U110" s="5" t="s">
        <v>384</v>
      </c>
      <c r="V110" s="7" t="s">
        <v>153</v>
      </c>
      <c r="W110" s="103" t="s">
        <v>154</v>
      </c>
      <c r="X110" s="7">
        <v>6</v>
      </c>
      <c r="Y110" s="7" t="s">
        <v>155</v>
      </c>
      <c r="Z110" s="103"/>
      <c r="AA110" s="103">
        <v>1</v>
      </c>
      <c r="AB110" s="103">
        <v>1</v>
      </c>
      <c r="AC110" s="103"/>
      <c r="AD110" s="103"/>
      <c r="AE110" s="103"/>
      <c r="AF110" s="103">
        <v>2</v>
      </c>
      <c r="AG110" s="103"/>
      <c r="AH110" s="103"/>
      <c r="AI110" s="103"/>
      <c r="AJ110" s="103">
        <v>1</v>
      </c>
      <c r="AK110" s="104">
        <v>6</v>
      </c>
      <c r="AL110" s="90" t="s">
        <v>31</v>
      </c>
      <c r="AM110" s="90" t="s">
        <v>31</v>
      </c>
      <c r="AN110" s="90" t="s">
        <v>31</v>
      </c>
      <c r="AO110" s="90" t="s">
        <v>31</v>
      </c>
      <c r="AP110" s="90" t="s">
        <v>31</v>
      </c>
    </row>
    <row r="111" spans="1:42" ht="78" customHeight="1" x14ac:dyDescent="0.2">
      <c r="A111" s="108"/>
      <c r="B111" s="108"/>
      <c r="C111" s="5"/>
      <c r="D111" s="5" t="s">
        <v>399</v>
      </c>
      <c r="E111" s="5" t="s">
        <v>146</v>
      </c>
      <c r="F111" s="5" t="s">
        <v>441</v>
      </c>
      <c r="G111" s="5" t="s">
        <v>82</v>
      </c>
      <c r="H111" s="33" t="s">
        <v>356</v>
      </c>
      <c r="I111" s="5" t="s">
        <v>84</v>
      </c>
      <c r="J111" s="5" t="s">
        <v>350</v>
      </c>
      <c r="K111" s="5" t="s">
        <v>83</v>
      </c>
      <c r="L111" s="2" t="s">
        <v>83</v>
      </c>
      <c r="M111" s="7" t="s">
        <v>83</v>
      </c>
      <c r="N111" s="7" t="s">
        <v>83</v>
      </c>
      <c r="O111" s="7" t="s">
        <v>83</v>
      </c>
      <c r="P111" s="7"/>
      <c r="Q111" s="7"/>
      <c r="R111" s="7"/>
      <c r="S111" s="7" t="s">
        <v>31</v>
      </c>
      <c r="T111" s="7" t="s">
        <v>442</v>
      </c>
      <c r="U111" s="141"/>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3"/>
    </row>
    <row r="112" spans="1:42" ht="72" customHeight="1" x14ac:dyDescent="0.2">
      <c r="A112" s="109"/>
      <c r="B112" s="109"/>
      <c r="C112" s="35"/>
      <c r="D112" s="35" t="s">
        <v>399</v>
      </c>
      <c r="E112" s="35" t="s">
        <v>47</v>
      </c>
      <c r="F112" s="35" t="s">
        <v>99</v>
      </c>
      <c r="G112" s="35" t="s">
        <v>94</v>
      </c>
      <c r="H112" s="36" t="s">
        <v>352</v>
      </c>
      <c r="I112" s="35" t="s">
        <v>84</v>
      </c>
      <c r="J112" s="35" t="s">
        <v>350</v>
      </c>
      <c r="K112" s="37">
        <v>1</v>
      </c>
      <c r="L112" s="37">
        <v>1</v>
      </c>
      <c r="M112" s="37">
        <v>1</v>
      </c>
      <c r="N112" s="37">
        <v>1</v>
      </c>
      <c r="O112" s="37">
        <v>1</v>
      </c>
      <c r="P112" s="7" t="s">
        <v>280</v>
      </c>
      <c r="Q112" s="7" t="s">
        <v>280</v>
      </c>
      <c r="R112" s="7" t="s">
        <v>280</v>
      </c>
      <c r="S112" s="7" t="s">
        <v>31</v>
      </c>
      <c r="T112" s="7" t="s">
        <v>116</v>
      </c>
      <c r="U112" s="141"/>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3"/>
    </row>
    <row r="113" spans="1:43" ht="58.5" customHeight="1" x14ac:dyDescent="0.2">
      <c r="A113" s="107" t="s">
        <v>90</v>
      </c>
      <c r="B113" s="107" t="s">
        <v>48</v>
      </c>
      <c r="C113" s="107" t="s">
        <v>387</v>
      </c>
      <c r="D113" s="107" t="s">
        <v>400</v>
      </c>
      <c r="E113" s="107" t="s">
        <v>49</v>
      </c>
      <c r="F113" s="107" t="s">
        <v>50</v>
      </c>
      <c r="G113" s="107" t="s">
        <v>94</v>
      </c>
      <c r="H113" s="107" t="s">
        <v>355</v>
      </c>
      <c r="I113" s="107" t="s">
        <v>97</v>
      </c>
      <c r="J113" s="22" t="s">
        <v>350</v>
      </c>
      <c r="K113" s="150">
        <v>4.5</v>
      </c>
      <c r="L113" s="147">
        <v>4.7</v>
      </c>
      <c r="M113" s="147">
        <v>4.7</v>
      </c>
      <c r="N113" s="147">
        <v>4.7</v>
      </c>
      <c r="O113" s="120">
        <v>4.7E-2</v>
      </c>
      <c r="P113" s="12" t="s">
        <v>122</v>
      </c>
      <c r="Q113" s="12"/>
      <c r="R113" s="12"/>
      <c r="S113" s="2" t="s">
        <v>231</v>
      </c>
      <c r="T113" s="2" t="s">
        <v>120</v>
      </c>
      <c r="U113" s="2" t="s">
        <v>473</v>
      </c>
      <c r="V113" s="2" t="s">
        <v>232</v>
      </c>
      <c r="W113" s="94" t="s">
        <v>176</v>
      </c>
      <c r="X113" s="2">
        <v>2</v>
      </c>
      <c r="Y113" s="2" t="s">
        <v>233</v>
      </c>
      <c r="Z113" s="5"/>
      <c r="AA113" s="5"/>
      <c r="AB113" s="5"/>
      <c r="AC113" s="5"/>
      <c r="AD113" s="5"/>
      <c r="AE113" s="5"/>
      <c r="AF113" s="5"/>
      <c r="AG113" s="5"/>
      <c r="AH113" s="5"/>
      <c r="AI113" s="5"/>
      <c r="AJ113" s="5"/>
      <c r="AK113" s="5"/>
      <c r="AL113" s="2" t="s">
        <v>31</v>
      </c>
      <c r="AM113" s="90" t="s">
        <v>31</v>
      </c>
      <c r="AN113" s="90" t="s">
        <v>31</v>
      </c>
      <c r="AO113" s="90" t="s">
        <v>31</v>
      </c>
      <c r="AP113" s="90" t="s">
        <v>31</v>
      </c>
    </row>
    <row r="114" spans="1:43" ht="124.5" customHeight="1" x14ac:dyDescent="0.2">
      <c r="A114" s="108"/>
      <c r="B114" s="108"/>
      <c r="C114" s="108"/>
      <c r="D114" s="108"/>
      <c r="E114" s="109"/>
      <c r="F114" s="109"/>
      <c r="G114" s="109"/>
      <c r="H114" s="109"/>
      <c r="I114" s="109"/>
      <c r="J114" s="15"/>
      <c r="K114" s="151"/>
      <c r="L114" s="148"/>
      <c r="M114" s="148"/>
      <c r="N114" s="148"/>
      <c r="O114" s="122"/>
      <c r="P114" s="120"/>
      <c r="Q114" s="120" t="s">
        <v>122</v>
      </c>
      <c r="R114" s="120"/>
      <c r="S114" s="107" t="s">
        <v>336</v>
      </c>
      <c r="T114" s="119" t="s">
        <v>120</v>
      </c>
      <c r="U114" s="119" t="s">
        <v>469</v>
      </c>
      <c r="V114" s="119" t="s">
        <v>156</v>
      </c>
      <c r="W114" s="119" t="s">
        <v>157</v>
      </c>
      <c r="X114" s="183">
        <v>5</v>
      </c>
      <c r="Y114" s="119" t="s">
        <v>158</v>
      </c>
      <c r="Z114" s="185"/>
      <c r="AA114" s="185"/>
      <c r="AB114" s="185">
        <v>1</v>
      </c>
      <c r="AC114" s="185"/>
      <c r="AD114" s="185">
        <v>1</v>
      </c>
      <c r="AE114" s="185"/>
      <c r="AF114" s="185"/>
      <c r="AG114" s="185"/>
      <c r="AH114" s="185"/>
      <c r="AI114" s="185">
        <v>1</v>
      </c>
      <c r="AJ114" s="185">
        <v>2</v>
      </c>
      <c r="AK114" s="185"/>
      <c r="AL114" s="119" t="s">
        <v>31</v>
      </c>
      <c r="AM114" s="119" t="s">
        <v>31</v>
      </c>
      <c r="AN114" s="119" t="s">
        <v>31</v>
      </c>
      <c r="AO114" s="119" t="s">
        <v>31</v>
      </c>
      <c r="AP114" s="119" t="s">
        <v>31</v>
      </c>
      <c r="AQ114" s="188"/>
    </row>
    <row r="115" spans="1:43" ht="36" x14ac:dyDescent="0.2">
      <c r="A115" s="108"/>
      <c r="B115" s="108"/>
      <c r="C115" s="108"/>
      <c r="D115" s="108"/>
      <c r="E115" s="2" t="s">
        <v>338</v>
      </c>
      <c r="F115" s="2" t="s">
        <v>337</v>
      </c>
      <c r="G115" s="2" t="s">
        <v>100</v>
      </c>
      <c r="H115" s="20" t="s">
        <v>347</v>
      </c>
      <c r="I115" s="2" t="s">
        <v>84</v>
      </c>
      <c r="J115" s="2" t="s">
        <v>350</v>
      </c>
      <c r="K115" s="2" t="s">
        <v>83</v>
      </c>
      <c r="L115" s="2" t="s">
        <v>83</v>
      </c>
      <c r="M115" s="2" t="s">
        <v>83</v>
      </c>
      <c r="N115" s="2" t="s">
        <v>83</v>
      </c>
      <c r="O115" s="2" t="s">
        <v>83</v>
      </c>
      <c r="P115" s="121"/>
      <c r="Q115" s="121"/>
      <c r="R115" s="121"/>
      <c r="S115" s="108"/>
      <c r="T115" s="119"/>
      <c r="U115" s="119"/>
      <c r="V115" s="119"/>
      <c r="W115" s="119"/>
      <c r="X115" s="184"/>
      <c r="Y115" s="119"/>
      <c r="Z115" s="185"/>
      <c r="AA115" s="185"/>
      <c r="AB115" s="185"/>
      <c r="AC115" s="185"/>
      <c r="AD115" s="185"/>
      <c r="AE115" s="185"/>
      <c r="AF115" s="185"/>
      <c r="AG115" s="185"/>
      <c r="AH115" s="185"/>
      <c r="AI115" s="185"/>
      <c r="AJ115" s="185"/>
      <c r="AK115" s="185"/>
      <c r="AL115" s="119"/>
      <c r="AM115" s="119"/>
      <c r="AN115" s="119"/>
      <c r="AO115" s="119"/>
      <c r="AP115" s="119"/>
      <c r="AQ115" s="188"/>
    </row>
    <row r="116" spans="1:43" ht="51" customHeight="1" x14ac:dyDescent="0.2">
      <c r="A116" s="108"/>
      <c r="B116" s="108"/>
      <c r="C116" s="108"/>
      <c r="D116" s="108"/>
      <c r="E116" s="9" t="s">
        <v>51</v>
      </c>
      <c r="F116" s="5" t="s">
        <v>102</v>
      </c>
      <c r="G116" s="5" t="s">
        <v>82</v>
      </c>
      <c r="H116" s="33" t="s">
        <v>352</v>
      </c>
      <c r="I116" s="5" t="s">
        <v>84</v>
      </c>
      <c r="J116" s="5" t="s">
        <v>350</v>
      </c>
      <c r="K116" s="38">
        <v>1</v>
      </c>
      <c r="L116" s="38">
        <v>1</v>
      </c>
      <c r="M116" s="38">
        <v>1</v>
      </c>
      <c r="N116" s="38">
        <v>1</v>
      </c>
      <c r="O116" s="38">
        <v>1</v>
      </c>
      <c r="P116" s="121"/>
      <c r="Q116" s="121"/>
      <c r="R116" s="121"/>
      <c r="S116" s="108"/>
      <c r="T116" s="119"/>
      <c r="U116" s="119"/>
      <c r="V116" s="119"/>
      <c r="W116" s="119"/>
      <c r="X116" s="184"/>
      <c r="Y116" s="119"/>
      <c r="Z116" s="185"/>
      <c r="AA116" s="185"/>
      <c r="AB116" s="185"/>
      <c r="AC116" s="185"/>
      <c r="AD116" s="185"/>
      <c r="AE116" s="185"/>
      <c r="AF116" s="185"/>
      <c r="AG116" s="185"/>
      <c r="AH116" s="185"/>
      <c r="AI116" s="185"/>
      <c r="AJ116" s="185"/>
      <c r="AK116" s="185"/>
      <c r="AL116" s="119"/>
      <c r="AM116" s="119"/>
      <c r="AN116" s="119"/>
      <c r="AO116" s="119"/>
      <c r="AP116" s="119"/>
      <c r="AQ116" s="188"/>
    </row>
    <row r="117" spans="1:43" ht="51" customHeight="1" x14ac:dyDescent="0.2">
      <c r="A117" s="109"/>
      <c r="B117" s="109"/>
      <c r="C117" s="109"/>
      <c r="D117" s="109"/>
      <c r="E117" s="9" t="s">
        <v>52</v>
      </c>
      <c r="F117" s="5" t="s">
        <v>101</v>
      </c>
      <c r="G117" s="5" t="s">
        <v>82</v>
      </c>
      <c r="H117" s="33" t="s">
        <v>347</v>
      </c>
      <c r="I117" s="5" t="s">
        <v>84</v>
      </c>
      <c r="J117" s="5" t="s">
        <v>350</v>
      </c>
      <c r="K117" s="39" t="s">
        <v>53</v>
      </c>
      <c r="L117" s="39" t="s">
        <v>53</v>
      </c>
      <c r="M117" s="39" t="s">
        <v>53</v>
      </c>
      <c r="N117" s="13" t="s">
        <v>54</v>
      </c>
      <c r="O117" s="38" t="s">
        <v>357</v>
      </c>
      <c r="P117" s="122"/>
      <c r="Q117" s="122"/>
      <c r="R117" s="122"/>
      <c r="S117" s="109"/>
      <c r="T117" s="119"/>
      <c r="U117" s="119"/>
      <c r="V117" s="119"/>
      <c r="W117" s="119"/>
      <c r="X117" s="144"/>
      <c r="Y117" s="119"/>
      <c r="Z117" s="185"/>
      <c r="AA117" s="185"/>
      <c r="AB117" s="185"/>
      <c r="AC117" s="185"/>
      <c r="AD117" s="185"/>
      <c r="AE117" s="185"/>
      <c r="AF117" s="185"/>
      <c r="AG117" s="185"/>
      <c r="AH117" s="185"/>
      <c r="AI117" s="185"/>
      <c r="AJ117" s="185"/>
      <c r="AK117" s="185"/>
      <c r="AL117" s="119"/>
      <c r="AM117" s="119"/>
      <c r="AN117" s="119"/>
      <c r="AO117" s="119"/>
      <c r="AP117" s="119"/>
      <c r="AQ117" s="188"/>
    </row>
    <row r="118" spans="1:43" ht="110.25" customHeight="1" x14ac:dyDescent="0.2">
      <c r="A118" s="107" t="s">
        <v>91</v>
      </c>
      <c r="B118" s="107" t="s">
        <v>55</v>
      </c>
      <c r="C118" s="107" t="s">
        <v>388</v>
      </c>
      <c r="D118" s="107" t="s">
        <v>399</v>
      </c>
      <c r="E118" s="107" t="s">
        <v>56</v>
      </c>
      <c r="F118" s="107" t="s">
        <v>109</v>
      </c>
      <c r="G118" s="107" t="s">
        <v>94</v>
      </c>
      <c r="H118" s="107" t="s">
        <v>347</v>
      </c>
      <c r="I118" s="107" t="s">
        <v>84</v>
      </c>
      <c r="J118" s="107" t="s">
        <v>350</v>
      </c>
      <c r="K118" s="107">
        <v>0</v>
      </c>
      <c r="L118" s="120">
        <v>0.25</v>
      </c>
      <c r="M118" s="120">
        <v>0.5</v>
      </c>
      <c r="N118" s="120">
        <v>0.75</v>
      </c>
      <c r="O118" s="120">
        <v>0.75</v>
      </c>
      <c r="P118" s="2" t="s">
        <v>122</v>
      </c>
      <c r="Q118" s="2"/>
      <c r="R118" s="2"/>
      <c r="S118" s="5" t="s">
        <v>119</v>
      </c>
      <c r="T118" s="65" t="s">
        <v>125</v>
      </c>
      <c r="U118" s="15" t="s">
        <v>474</v>
      </c>
      <c r="V118" s="3" t="s">
        <v>164</v>
      </c>
      <c r="W118" s="99" t="s">
        <v>165</v>
      </c>
      <c r="X118" s="74">
        <v>4</v>
      </c>
      <c r="Y118" s="73" t="s">
        <v>166</v>
      </c>
      <c r="Z118" s="3"/>
      <c r="AA118" s="3">
        <v>1</v>
      </c>
      <c r="AB118" s="3"/>
      <c r="AC118" s="3"/>
      <c r="AD118" s="3">
        <v>1</v>
      </c>
      <c r="AE118" s="3"/>
      <c r="AF118" s="3">
        <v>1</v>
      </c>
      <c r="AG118" s="3"/>
      <c r="AH118" s="3"/>
      <c r="AI118" s="3"/>
      <c r="AJ118" s="3"/>
      <c r="AK118" s="3">
        <v>1</v>
      </c>
      <c r="AL118" s="90" t="s">
        <v>31</v>
      </c>
      <c r="AM118" s="90" t="s">
        <v>31</v>
      </c>
      <c r="AN118" s="90" t="s">
        <v>31</v>
      </c>
      <c r="AO118" s="90" t="s">
        <v>31</v>
      </c>
      <c r="AP118" s="90" t="s">
        <v>31</v>
      </c>
    </row>
    <row r="119" spans="1:43" ht="288" x14ac:dyDescent="0.2">
      <c r="A119" s="109"/>
      <c r="B119" s="109"/>
      <c r="C119" s="109"/>
      <c r="D119" s="109"/>
      <c r="E119" s="109"/>
      <c r="F119" s="109"/>
      <c r="G119" s="109"/>
      <c r="H119" s="109"/>
      <c r="I119" s="109"/>
      <c r="J119" s="109"/>
      <c r="K119" s="109"/>
      <c r="L119" s="122"/>
      <c r="M119" s="122"/>
      <c r="N119" s="122"/>
      <c r="O119" s="122"/>
      <c r="P119" s="2" t="s">
        <v>122</v>
      </c>
      <c r="Q119" s="2"/>
      <c r="R119" s="2"/>
      <c r="S119" s="5"/>
      <c r="T119" s="65" t="s">
        <v>126</v>
      </c>
      <c r="U119" s="15" t="s">
        <v>389</v>
      </c>
      <c r="V119" s="3" t="s">
        <v>443</v>
      </c>
      <c r="W119" s="99" t="s">
        <v>160</v>
      </c>
      <c r="X119" s="74">
        <v>11</v>
      </c>
      <c r="Y119" s="73" t="s">
        <v>161</v>
      </c>
      <c r="Z119" s="3"/>
      <c r="AA119" s="3"/>
      <c r="AB119" s="3"/>
      <c r="AC119" s="3"/>
      <c r="AD119" s="3"/>
      <c r="AE119" s="3"/>
      <c r="AF119" s="3">
        <v>2</v>
      </c>
      <c r="AG119" s="3"/>
      <c r="AH119" s="3"/>
      <c r="AI119" s="3">
        <v>2</v>
      </c>
      <c r="AJ119" s="3"/>
      <c r="AK119" s="3">
        <v>7</v>
      </c>
      <c r="AL119" s="90" t="s">
        <v>31</v>
      </c>
      <c r="AM119" s="90" t="s">
        <v>31</v>
      </c>
      <c r="AN119" s="90" t="s">
        <v>31</v>
      </c>
      <c r="AO119" s="90" t="s">
        <v>31</v>
      </c>
      <c r="AP119" s="90" t="s">
        <v>31</v>
      </c>
    </row>
    <row r="120" spans="1:43" ht="84" x14ac:dyDescent="0.2">
      <c r="A120" s="5" t="s">
        <v>91</v>
      </c>
      <c r="B120" s="5" t="s">
        <v>55</v>
      </c>
      <c r="C120" s="5"/>
      <c r="D120" s="5" t="s">
        <v>399</v>
      </c>
      <c r="E120" s="5" t="s">
        <v>57</v>
      </c>
      <c r="F120" s="5" t="s">
        <v>114</v>
      </c>
      <c r="G120" s="5" t="s">
        <v>82</v>
      </c>
      <c r="H120" s="33" t="s">
        <v>352</v>
      </c>
      <c r="I120" s="5" t="s">
        <v>84</v>
      </c>
      <c r="J120" s="5" t="s">
        <v>350</v>
      </c>
      <c r="K120" s="12">
        <v>0.63</v>
      </c>
      <c r="L120" s="12">
        <v>0.7</v>
      </c>
      <c r="M120" s="12">
        <v>0.77</v>
      </c>
      <c r="N120" s="12">
        <v>0.84</v>
      </c>
      <c r="O120" s="7">
        <v>0.84</v>
      </c>
      <c r="P120" s="2"/>
      <c r="Q120" s="2"/>
      <c r="R120" s="2"/>
      <c r="S120" s="5"/>
      <c r="T120" s="68" t="s">
        <v>127</v>
      </c>
      <c r="U120" s="144"/>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6"/>
    </row>
    <row r="121" spans="1:43" ht="145.5" customHeight="1" x14ac:dyDescent="0.2">
      <c r="A121" s="107" t="s">
        <v>91</v>
      </c>
      <c r="B121" s="107" t="s">
        <v>141</v>
      </c>
      <c r="C121" s="107" t="s">
        <v>389</v>
      </c>
      <c r="D121" s="107" t="s">
        <v>399</v>
      </c>
      <c r="E121" s="107" t="s">
        <v>58</v>
      </c>
      <c r="F121" s="107" t="s">
        <v>113</v>
      </c>
      <c r="G121" s="107" t="s">
        <v>94</v>
      </c>
      <c r="H121" s="107" t="s">
        <v>355</v>
      </c>
      <c r="I121" s="107" t="s">
        <v>103</v>
      </c>
      <c r="J121" s="22" t="s">
        <v>350</v>
      </c>
      <c r="K121" s="107" t="s">
        <v>33</v>
      </c>
      <c r="L121" s="107" t="s">
        <v>33</v>
      </c>
      <c r="M121" s="107" t="s">
        <v>33</v>
      </c>
      <c r="N121" s="107" t="s">
        <v>33</v>
      </c>
      <c r="O121" s="107" t="s">
        <v>33</v>
      </c>
      <c r="P121" s="2" t="s">
        <v>118</v>
      </c>
      <c r="Q121" s="2"/>
      <c r="R121" s="2"/>
      <c r="S121" s="5" t="s">
        <v>375</v>
      </c>
      <c r="T121" s="2" t="s">
        <v>128</v>
      </c>
      <c r="U121" s="2" t="s">
        <v>389</v>
      </c>
      <c r="V121" s="5" t="s">
        <v>444</v>
      </c>
      <c r="W121" s="101" t="s">
        <v>235</v>
      </c>
      <c r="X121" s="11">
        <v>5</v>
      </c>
      <c r="Y121" s="10" t="s">
        <v>445</v>
      </c>
      <c r="Z121" s="23"/>
      <c r="AA121" s="2"/>
      <c r="AB121" s="2">
        <v>1</v>
      </c>
      <c r="AC121" s="2"/>
      <c r="AD121" s="2">
        <v>1</v>
      </c>
      <c r="AE121" s="2"/>
      <c r="AF121" s="2">
        <v>1</v>
      </c>
      <c r="AG121" s="2"/>
      <c r="AH121" s="2"/>
      <c r="AI121" s="2"/>
      <c r="AJ121" s="2"/>
      <c r="AK121" s="2">
        <v>2</v>
      </c>
      <c r="AL121" s="90" t="s">
        <v>31</v>
      </c>
      <c r="AM121" s="90" t="s">
        <v>31</v>
      </c>
      <c r="AN121" s="90" t="s">
        <v>31</v>
      </c>
      <c r="AO121" s="90" t="s">
        <v>31</v>
      </c>
      <c r="AP121" s="90" t="s">
        <v>31</v>
      </c>
    </row>
    <row r="122" spans="1:43" ht="73.5" customHeight="1" x14ac:dyDescent="0.2">
      <c r="A122" s="109"/>
      <c r="B122" s="108"/>
      <c r="C122" s="108"/>
      <c r="D122" s="108"/>
      <c r="E122" s="108"/>
      <c r="F122" s="108"/>
      <c r="G122" s="108"/>
      <c r="H122" s="108"/>
      <c r="I122" s="108"/>
      <c r="J122" s="18"/>
      <c r="K122" s="108"/>
      <c r="L122" s="108"/>
      <c r="M122" s="108"/>
      <c r="N122" s="108"/>
      <c r="O122" s="108"/>
      <c r="P122" s="2"/>
      <c r="Q122" s="2"/>
      <c r="R122" s="2"/>
      <c r="S122" s="5" t="s">
        <v>376</v>
      </c>
      <c r="T122" s="2" t="s">
        <v>128</v>
      </c>
      <c r="U122" s="2" t="s">
        <v>389</v>
      </c>
      <c r="V122" s="5" t="s">
        <v>234</v>
      </c>
      <c r="W122" s="101" t="s">
        <v>235</v>
      </c>
      <c r="X122" s="11">
        <v>5</v>
      </c>
      <c r="Y122" s="10" t="s">
        <v>236</v>
      </c>
      <c r="Z122" s="23"/>
      <c r="AA122" s="2">
        <v>1</v>
      </c>
      <c r="AB122" s="2"/>
      <c r="AC122" s="2"/>
      <c r="AD122" s="2">
        <v>1</v>
      </c>
      <c r="AE122" s="2"/>
      <c r="AF122" s="2"/>
      <c r="AG122" s="2"/>
      <c r="AH122" s="2">
        <v>1</v>
      </c>
      <c r="AI122" s="2"/>
      <c r="AJ122" s="2">
        <v>1</v>
      </c>
      <c r="AK122" s="2">
        <v>1</v>
      </c>
      <c r="AL122" s="90" t="s">
        <v>31</v>
      </c>
      <c r="AM122" s="90" t="s">
        <v>31</v>
      </c>
      <c r="AN122" s="90" t="s">
        <v>31</v>
      </c>
      <c r="AO122" s="90" t="s">
        <v>31</v>
      </c>
      <c r="AP122" s="90" t="s">
        <v>31</v>
      </c>
    </row>
    <row r="123" spans="1:43" ht="180" x14ac:dyDescent="0.2">
      <c r="A123" s="5" t="s">
        <v>91</v>
      </c>
      <c r="B123" s="5" t="s">
        <v>141</v>
      </c>
      <c r="C123" s="107" t="s">
        <v>389</v>
      </c>
      <c r="D123" s="5" t="s">
        <v>399</v>
      </c>
      <c r="E123" s="5" t="s">
        <v>59</v>
      </c>
      <c r="F123" s="5" t="s">
        <v>112</v>
      </c>
      <c r="G123" s="5" t="s">
        <v>100</v>
      </c>
      <c r="H123" s="33" t="s">
        <v>352</v>
      </c>
      <c r="I123" s="5" t="s">
        <v>107</v>
      </c>
      <c r="J123" s="5" t="s">
        <v>350</v>
      </c>
      <c r="K123" s="12">
        <v>1</v>
      </c>
      <c r="L123" s="12">
        <v>1</v>
      </c>
      <c r="M123" s="12">
        <v>1</v>
      </c>
      <c r="N123" s="12">
        <v>1</v>
      </c>
      <c r="O123" s="7">
        <v>1</v>
      </c>
      <c r="P123" s="2" t="s">
        <v>122</v>
      </c>
      <c r="Q123" s="2"/>
      <c r="R123" s="2"/>
      <c r="S123" s="5" t="s">
        <v>376</v>
      </c>
      <c r="T123" s="2" t="s">
        <v>129</v>
      </c>
      <c r="U123" s="2" t="s">
        <v>389</v>
      </c>
      <c r="V123" s="5" t="s">
        <v>248</v>
      </c>
      <c r="W123" s="101" t="s">
        <v>235</v>
      </c>
      <c r="X123" s="11">
        <v>5</v>
      </c>
      <c r="Y123" s="10" t="s">
        <v>249</v>
      </c>
      <c r="Z123" s="23"/>
      <c r="AA123" s="2">
        <v>1</v>
      </c>
      <c r="AB123" s="2"/>
      <c r="AC123" s="2"/>
      <c r="AD123" s="2">
        <v>1</v>
      </c>
      <c r="AE123" s="2"/>
      <c r="AF123" s="2"/>
      <c r="AG123" s="2"/>
      <c r="AH123" s="2">
        <v>1</v>
      </c>
      <c r="AI123" s="2"/>
      <c r="AJ123" s="2">
        <v>1</v>
      </c>
      <c r="AK123" s="2">
        <v>1</v>
      </c>
      <c r="AL123" s="90" t="s">
        <v>31</v>
      </c>
      <c r="AM123" s="90" t="s">
        <v>31</v>
      </c>
      <c r="AN123" s="90" t="s">
        <v>31</v>
      </c>
      <c r="AO123" s="90" t="s">
        <v>31</v>
      </c>
      <c r="AP123" s="90" t="s">
        <v>31</v>
      </c>
    </row>
    <row r="124" spans="1:43" ht="171" customHeight="1" x14ac:dyDescent="0.2">
      <c r="A124" s="5" t="s">
        <v>91</v>
      </c>
      <c r="B124" s="5" t="s">
        <v>143</v>
      </c>
      <c r="C124" s="108"/>
      <c r="D124" s="5" t="s">
        <v>399</v>
      </c>
      <c r="E124" s="5" t="s">
        <v>60</v>
      </c>
      <c r="F124" s="5" t="s">
        <v>111</v>
      </c>
      <c r="G124" s="5" t="s">
        <v>100</v>
      </c>
      <c r="H124" s="33" t="s">
        <v>352</v>
      </c>
      <c r="I124" s="5" t="s">
        <v>107</v>
      </c>
      <c r="J124" s="5" t="s">
        <v>350</v>
      </c>
      <c r="K124" s="38" t="s">
        <v>61</v>
      </c>
      <c r="L124" s="38">
        <v>1</v>
      </c>
      <c r="M124" s="38">
        <v>1</v>
      </c>
      <c r="N124" s="38">
        <v>1</v>
      </c>
      <c r="O124" s="7">
        <v>1</v>
      </c>
      <c r="P124" s="2" t="s">
        <v>122</v>
      </c>
      <c r="Q124" s="2"/>
      <c r="R124" s="2"/>
      <c r="S124" s="107" t="str">
        <f>UPPER("Oficina de selección y carrera 
División de gestión humana")</f>
        <v>OFICINA DE SELECCIÓN Y CARRERA 
DIVISIÓN DE GESTIÓN HUMANA</v>
      </c>
      <c r="T124" s="107" t="s">
        <v>129</v>
      </c>
      <c r="U124" s="107" t="s">
        <v>389</v>
      </c>
      <c r="V124" s="107" t="s">
        <v>446</v>
      </c>
      <c r="W124" s="126" t="s">
        <v>162</v>
      </c>
      <c r="X124" s="123">
        <v>4</v>
      </c>
      <c r="Y124" s="126" t="s">
        <v>163</v>
      </c>
      <c r="Z124" s="107"/>
      <c r="AA124" s="107"/>
      <c r="AB124" s="107"/>
      <c r="AC124" s="107"/>
      <c r="AD124" s="107"/>
      <c r="AE124" s="107"/>
      <c r="AF124" s="107"/>
      <c r="AG124" s="107"/>
      <c r="AH124" s="22"/>
      <c r="AI124" s="22"/>
      <c r="AJ124" s="107"/>
      <c r="AK124" s="107">
        <v>4</v>
      </c>
      <c r="AL124" s="90" t="s">
        <v>31</v>
      </c>
      <c r="AM124" s="90" t="s">
        <v>31</v>
      </c>
      <c r="AN124" s="90" t="s">
        <v>31</v>
      </c>
      <c r="AO124" s="90" t="s">
        <v>31</v>
      </c>
      <c r="AP124" s="90" t="s">
        <v>31</v>
      </c>
    </row>
    <row r="125" spans="1:43" ht="108" x14ac:dyDescent="0.2">
      <c r="A125" s="5" t="s">
        <v>91</v>
      </c>
      <c r="B125" s="55" t="s">
        <v>143</v>
      </c>
      <c r="C125" s="55" t="s">
        <v>389</v>
      </c>
      <c r="D125" s="55" t="s">
        <v>401</v>
      </c>
      <c r="E125" s="5" t="s">
        <v>62</v>
      </c>
      <c r="F125" s="5" t="s">
        <v>110</v>
      </c>
      <c r="G125" s="5" t="s">
        <v>94</v>
      </c>
      <c r="H125" s="33" t="s">
        <v>355</v>
      </c>
      <c r="I125" s="5" t="s">
        <v>103</v>
      </c>
      <c r="J125" s="5" t="s">
        <v>350</v>
      </c>
      <c r="K125" s="9" t="s">
        <v>61</v>
      </c>
      <c r="L125" s="38">
        <v>0.8</v>
      </c>
      <c r="M125" s="38">
        <v>0.8</v>
      </c>
      <c r="N125" s="38">
        <v>0.8</v>
      </c>
      <c r="O125" s="7">
        <v>0.8</v>
      </c>
      <c r="P125" s="2" t="s">
        <v>122</v>
      </c>
      <c r="Q125" s="2"/>
      <c r="R125" s="2"/>
      <c r="S125" s="109"/>
      <c r="T125" s="109"/>
      <c r="U125" s="109"/>
      <c r="V125" s="109"/>
      <c r="W125" s="128"/>
      <c r="X125" s="125"/>
      <c r="Y125" s="128"/>
      <c r="Z125" s="109"/>
      <c r="AA125" s="109"/>
      <c r="AB125" s="109"/>
      <c r="AC125" s="109"/>
      <c r="AD125" s="109"/>
      <c r="AE125" s="109"/>
      <c r="AF125" s="109"/>
      <c r="AG125" s="109"/>
      <c r="AH125" s="15"/>
      <c r="AI125" s="15"/>
      <c r="AJ125" s="109"/>
      <c r="AK125" s="109"/>
      <c r="AL125" s="90" t="s">
        <v>31</v>
      </c>
      <c r="AM125" s="90" t="s">
        <v>31</v>
      </c>
      <c r="AN125" s="90" t="s">
        <v>31</v>
      </c>
      <c r="AO125" s="90" t="s">
        <v>31</v>
      </c>
      <c r="AP125" s="90" t="s">
        <v>31</v>
      </c>
    </row>
    <row r="126" spans="1:43" ht="105" customHeight="1" x14ac:dyDescent="0.2">
      <c r="A126" s="107" t="s">
        <v>91</v>
      </c>
      <c r="B126" s="149" t="s">
        <v>447</v>
      </c>
      <c r="C126" s="119" t="s">
        <v>389</v>
      </c>
      <c r="D126" s="107" t="s">
        <v>401</v>
      </c>
      <c r="E126" s="134" t="s">
        <v>151</v>
      </c>
      <c r="F126" s="134" t="s">
        <v>448</v>
      </c>
      <c r="G126" s="107" t="s">
        <v>94</v>
      </c>
      <c r="H126" s="107" t="s">
        <v>352</v>
      </c>
      <c r="I126" s="107" t="s">
        <v>107</v>
      </c>
      <c r="J126" s="107" t="s">
        <v>350</v>
      </c>
      <c r="K126" s="134" t="s">
        <v>63</v>
      </c>
      <c r="L126" s="111">
        <v>0.9</v>
      </c>
      <c r="M126" s="111">
        <v>0.9</v>
      </c>
      <c r="N126" s="111">
        <v>0.9</v>
      </c>
      <c r="O126" s="114">
        <v>0.9</v>
      </c>
      <c r="P126" s="2" t="s">
        <v>122</v>
      </c>
      <c r="Q126" s="2"/>
      <c r="R126" s="2"/>
      <c r="S126" s="5" t="s">
        <v>375</v>
      </c>
      <c r="T126" s="55" t="s">
        <v>130</v>
      </c>
      <c r="U126" s="55" t="s">
        <v>389</v>
      </c>
      <c r="V126" s="63" t="s">
        <v>449</v>
      </c>
      <c r="W126" s="100" t="s">
        <v>252</v>
      </c>
      <c r="X126" s="61">
        <v>7</v>
      </c>
      <c r="Y126" s="64" t="s">
        <v>450</v>
      </c>
      <c r="Z126" s="56"/>
      <c r="AA126" s="56"/>
      <c r="AB126" s="56"/>
      <c r="AC126" s="56">
        <v>1</v>
      </c>
      <c r="AD126" s="56"/>
      <c r="AE126" s="56">
        <v>1</v>
      </c>
      <c r="AF126" s="56"/>
      <c r="AG126" s="56"/>
      <c r="AH126" s="56"/>
      <c r="AI126" s="56"/>
      <c r="AJ126" s="56"/>
      <c r="AK126" s="56">
        <v>5</v>
      </c>
      <c r="AL126" s="90" t="s">
        <v>31</v>
      </c>
      <c r="AM126" s="90" t="s">
        <v>31</v>
      </c>
      <c r="AN126" s="90" t="s">
        <v>31</v>
      </c>
      <c r="AO126" s="90" t="s">
        <v>31</v>
      </c>
      <c r="AP126" s="90" t="s">
        <v>31</v>
      </c>
    </row>
    <row r="127" spans="1:43" ht="137.25" customHeight="1" x14ac:dyDescent="0.2">
      <c r="A127" s="108"/>
      <c r="B127" s="149"/>
      <c r="C127" s="119"/>
      <c r="D127" s="108"/>
      <c r="E127" s="135"/>
      <c r="F127" s="135"/>
      <c r="G127" s="108"/>
      <c r="H127" s="108"/>
      <c r="I127" s="108"/>
      <c r="J127" s="108"/>
      <c r="K127" s="135"/>
      <c r="L127" s="112"/>
      <c r="M127" s="112"/>
      <c r="N127" s="112"/>
      <c r="O127" s="115"/>
      <c r="P127" s="2" t="s">
        <v>122</v>
      </c>
      <c r="Q127" s="2"/>
      <c r="R127" s="2"/>
      <c r="S127" s="5" t="str">
        <f>UPPER("Coordinador (a) Grupo de Bienestar y Seguridad y Salud en el Trabajo")</f>
        <v>COORDINADOR (A) GRUPO DE BIENESTAR Y SEGURIDAD Y SALUD EN EL TRABAJO</v>
      </c>
      <c r="T127" s="2" t="s">
        <v>130</v>
      </c>
      <c r="U127" s="2" t="s">
        <v>475</v>
      </c>
      <c r="V127" s="35" t="s">
        <v>451</v>
      </c>
      <c r="W127" s="101" t="s">
        <v>250</v>
      </c>
      <c r="X127" s="11">
        <v>4</v>
      </c>
      <c r="Y127" s="40" t="s">
        <v>251</v>
      </c>
      <c r="Z127" s="2"/>
      <c r="AA127" s="2"/>
      <c r="AB127" s="2">
        <v>1</v>
      </c>
      <c r="AC127" s="2"/>
      <c r="AD127" s="2">
        <v>1</v>
      </c>
      <c r="AE127" s="2">
        <v>1</v>
      </c>
      <c r="AF127" s="2"/>
      <c r="AG127" s="2"/>
      <c r="AH127" s="2">
        <v>1</v>
      </c>
      <c r="AI127" s="2"/>
      <c r="AJ127" s="2"/>
      <c r="AK127" s="2">
        <v>1</v>
      </c>
      <c r="AL127" s="90" t="s">
        <v>31</v>
      </c>
      <c r="AM127" s="90" t="s">
        <v>31</v>
      </c>
      <c r="AN127" s="90" t="s">
        <v>31</v>
      </c>
      <c r="AO127" s="90" t="s">
        <v>31</v>
      </c>
      <c r="AP127" s="90" t="s">
        <v>31</v>
      </c>
    </row>
    <row r="128" spans="1:43" ht="48" customHeight="1" x14ac:dyDescent="0.2">
      <c r="A128" s="108"/>
      <c r="B128" s="135"/>
      <c r="C128" s="108"/>
      <c r="D128" s="108" t="s">
        <v>402</v>
      </c>
      <c r="E128" s="135"/>
      <c r="F128" s="135"/>
      <c r="G128" s="108"/>
      <c r="H128" s="108"/>
      <c r="I128" s="108"/>
      <c r="J128" s="108"/>
      <c r="K128" s="135"/>
      <c r="L128" s="112"/>
      <c r="M128" s="112"/>
      <c r="N128" s="112"/>
      <c r="O128" s="115"/>
      <c r="P128" s="77"/>
      <c r="Q128" s="77"/>
      <c r="R128" s="77"/>
      <c r="S128" s="107" t="s">
        <v>231</v>
      </c>
      <c r="T128" s="107" t="s">
        <v>131</v>
      </c>
      <c r="U128" s="107" t="s">
        <v>476</v>
      </c>
      <c r="V128" s="2" t="s">
        <v>358</v>
      </c>
      <c r="W128" s="126">
        <v>1</v>
      </c>
      <c r="X128" s="123">
        <v>7</v>
      </c>
      <c r="Y128" s="126" t="s">
        <v>365</v>
      </c>
      <c r="Z128" s="117"/>
      <c r="AA128" s="117"/>
      <c r="AB128" s="117"/>
      <c r="AC128" s="117"/>
      <c r="AD128" s="117"/>
      <c r="AE128" s="117"/>
      <c r="AF128" s="117"/>
      <c r="AG128" s="117"/>
      <c r="AH128" s="117"/>
      <c r="AI128" s="117"/>
      <c r="AJ128" s="117"/>
      <c r="AK128" s="130">
        <v>7</v>
      </c>
      <c r="AL128" s="90" t="s">
        <v>31</v>
      </c>
      <c r="AM128" s="90" t="s">
        <v>31</v>
      </c>
      <c r="AN128" s="90" t="s">
        <v>31</v>
      </c>
      <c r="AO128" s="90" t="s">
        <v>31</v>
      </c>
      <c r="AP128" s="90" t="s">
        <v>31</v>
      </c>
    </row>
    <row r="129" spans="1:42" ht="50.25" customHeight="1" x14ac:dyDescent="0.2">
      <c r="A129" s="108"/>
      <c r="B129" s="149"/>
      <c r="C129" s="119"/>
      <c r="D129" s="108"/>
      <c r="E129" s="135"/>
      <c r="F129" s="135"/>
      <c r="G129" s="108"/>
      <c r="H129" s="108"/>
      <c r="I129" s="108"/>
      <c r="J129" s="108"/>
      <c r="K129" s="135"/>
      <c r="L129" s="112"/>
      <c r="M129" s="112"/>
      <c r="N129" s="112"/>
      <c r="O129" s="115"/>
      <c r="P129" s="81"/>
      <c r="Q129" s="81"/>
      <c r="R129" s="81"/>
      <c r="S129" s="108"/>
      <c r="T129" s="108"/>
      <c r="U129" s="108"/>
      <c r="V129" s="78" t="s">
        <v>359</v>
      </c>
      <c r="W129" s="127"/>
      <c r="X129" s="124"/>
      <c r="Y129" s="127"/>
      <c r="Z129" s="129"/>
      <c r="AA129" s="129"/>
      <c r="AB129" s="129"/>
      <c r="AC129" s="129"/>
      <c r="AD129" s="129"/>
      <c r="AE129" s="129"/>
      <c r="AF129" s="129"/>
      <c r="AG129" s="129"/>
      <c r="AH129" s="129"/>
      <c r="AI129" s="129"/>
      <c r="AJ129" s="129"/>
      <c r="AK129" s="131"/>
      <c r="AL129" s="90" t="s">
        <v>31</v>
      </c>
      <c r="AM129" s="90" t="s">
        <v>31</v>
      </c>
      <c r="AN129" s="90" t="s">
        <v>31</v>
      </c>
      <c r="AO129" s="90" t="s">
        <v>31</v>
      </c>
      <c r="AP129" s="90" t="s">
        <v>31</v>
      </c>
    </row>
    <row r="130" spans="1:42" ht="38.25" customHeight="1" x14ac:dyDescent="0.2">
      <c r="A130" s="108"/>
      <c r="B130" s="149"/>
      <c r="C130" s="119"/>
      <c r="D130" s="108"/>
      <c r="E130" s="135"/>
      <c r="F130" s="135"/>
      <c r="G130" s="108"/>
      <c r="H130" s="108"/>
      <c r="I130" s="108"/>
      <c r="J130" s="108"/>
      <c r="K130" s="135"/>
      <c r="L130" s="112"/>
      <c r="M130" s="112"/>
      <c r="N130" s="112"/>
      <c r="O130" s="115"/>
      <c r="P130" s="81"/>
      <c r="Q130" s="81"/>
      <c r="R130" s="81"/>
      <c r="S130" s="108"/>
      <c r="T130" s="108"/>
      <c r="U130" s="108"/>
      <c r="V130" s="78" t="s">
        <v>360</v>
      </c>
      <c r="W130" s="127"/>
      <c r="X130" s="124"/>
      <c r="Y130" s="127"/>
      <c r="Z130" s="129"/>
      <c r="AA130" s="129"/>
      <c r="AB130" s="129"/>
      <c r="AC130" s="129"/>
      <c r="AD130" s="129"/>
      <c r="AE130" s="129"/>
      <c r="AF130" s="129"/>
      <c r="AG130" s="129"/>
      <c r="AH130" s="129"/>
      <c r="AI130" s="129"/>
      <c r="AJ130" s="129"/>
      <c r="AK130" s="131"/>
      <c r="AL130" s="90" t="s">
        <v>31</v>
      </c>
      <c r="AM130" s="90" t="s">
        <v>31</v>
      </c>
      <c r="AN130" s="90" t="s">
        <v>31</v>
      </c>
      <c r="AO130" s="90" t="s">
        <v>31</v>
      </c>
      <c r="AP130" s="90" t="s">
        <v>31</v>
      </c>
    </row>
    <row r="131" spans="1:42" ht="50.25" customHeight="1" x14ac:dyDescent="0.2">
      <c r="A131" s="108"/>
      <c r="B131" s="149"/>
      <c r="C131" s="119"/>
      <c r="D131" s="108"/>
      <c r="E131" s="135"/>
      <c r="F131" s="135"/>
      <c r="G131" s="108"/>
      <c r="H131" s="108"/>
      <c r="I131" s="108"/>
      <c r="J131" s="108"/>
      <c r="K131" s="135"/>
      <c r="L131" s="112"/>
      <c r="M131" s="112"/>
      <c r="N131" s="112"/>
      <c r="O131" s="115"/>
      <c r="P131" s="81"/>
      <c r="Q131" s="81"/>
      <c r="R131" s="81"/>
      <c r="S131" s="108"/>
      <c r="T131" s="108"/>
      <c r="U131" s="108"/>
      <c r="V131" s="78" t="s">
        <v>361</v>
      </c>
      <c r="W131" s="127"/>
      <c r="X131" s="124"/>
      <c r="Y131" s="127"/>
      <c r="Z131" s="129"/>
      <c r="AA131" s="129"/>
      <c r="AB131" s="129"/>
      <c r="AC131" s="129"/>
      <c r="AD131" s="129"/>
      <c r="AE131" s="129"/>
      <c r="AF131" s="129"/>
      <c r="AG131" s="129"/>
      <c r="AH131" s="129"/>
      <c r="AI131" s="129"/>
      <c r="AJ131" s="129"/>
      <c r="AK131" s="131"/>
      <c r="AL131" s="90" t="s">
        <v>31</v>
      </c>
      <c r="AM131" s="90" t="s">
        <v>31</v>
      </c>
      <c r="AN131" s="90" t="s">
        <v>31</v>
      </c>
      <c r="AO131" s="90" t="s">
        <v>31</v>
      </c>
      <c r="AP131" s="90" t="s">
        <v>31</v>
      </c>
    </row>
    <row r="132" spans="1:42" ht="45.75" customHeight="1" x14ac:dyDescent="0.2">
      <c r="A132" s="108"/>
      <c r="B132" s="149"/>
      <c r="C132" s="119"/>
      <c r="D132" s="108"/>
      <c r="E132" s="135"/>
      <c r="F132" s="135"/>
      <c r="G132" s="108"/>
      <c r="H132" s="108"/>
      <c r="I132" s="108"/>
      <c r="J132" s="108"/>
      <c r="K132" s="135"/>
      <c r="L132" s="112"/>
      <c r="M132" s="112"/>
      <c r="N132" s="112"/>
      <c r="O132" s="115"/>
      <c r="P132" s="81"/>
      <c r="Q132" s="81"/>
      <c r="R132" s="81"/>
      <c r="S132" s="108"/>
      <c r="T132" s="108"/>
      <c r="U132" s="108"/>
      <c r="V132" s="78" t="s">
        <v>362</v>
      </c>
      <c r="W132" s="127"/>
      <c r="X132" s="124"/>
      <c r="Y132" s="127"/>
      <c r="Z132" s="129"/>
      <c r="AA132" s="129"/>
      <c r="AB132" s="129"/>
      <c r="AC132" s="129"/>
      <c r="AD132" s="129"/>
      <c r="AE132" s="129"/>
      <c r="AF132" s="129"/>
      <c r="AG132" s="129"/>
      <c r="AH132" s="129"/>
      <c r="AI132" s="129"/>
      <c r="AJ132" s="129"/>
      <c r="AK132" s="131"/>
      <c r="AL132" s="90" t="s">
        <v>31</v>
      </c>
      <c r="AM132" s="90" t="s">
        <v>31</v>
      </c>
      <c r="AN132" s="90" t="s">
        <v>31</v>
      </c>
      <c r="AO132" s="90" t="s">
        <v>31</v>
      </c>
      <c r="AP132" s="90" t="s">
        <v>31</v>
      </c>
    </row>
    <row r="133" spans="1:42" ht="57.75" customHeight="1" x14ac:dyDescent="0.2">
      <c r="A133" s="108"/>
      <c r="B133" s="149"/>
      <c r="C133" s="119"/>
      <c r="D133" s="108"/>
      <c r="E133" s="135"/>
      <c r="F133" s="135"/>
      <c r="G133" s="108"/>
      <c r="H133" s="108"/>
      <c r="I133" s="108"/>
      <c r="J133" s="108"/>
      <c r="K133" s="135"/>
      <c r="L133" s="112"/>
      <c r="M133" s="112"/>
      <c r="N133" s="112"/>
      <c r="O133" s="115"/>
      <c r="P133" s="81"/>
      <c r="Q133" s="81"/>
      <c r="R133" s="81"/>
      <c r="S133" s="108"/>
      <c r="T133" s="108"/>
      <c r="U133" s="108"/>
      <c r="V133" s="78" t="s">
        <v>363</v>
      </c>
      <c r="W133" s="127"/>
      <c r="X133" s="124"/>
      <c r="Y133" s="127"/>
      <c r="Z133" s="129"/>
      <c r="AA133" s="129"/>
      <c r="AB133" s="129"/>
      <c r="AC133" s="129"/>
      <c r="AD133" s="129"/>
      <c r="AE133" s="129"/>
      <c r="AF133" s="129"/>
      <c r="AG133" s="129"/>
      <c r="AH133" s="129"/>
      <c r="AI133" s="129"/>
      <c r="AJ133" s="129"/>
      <c r="AK133" s="131"/>
      <c r="AL133" s="90" t="s">
        <v>31</v>
      </c>
      <c r="AM133" s="90" t="s">
        <v>31</v>
      </c>
      <c r="AN133" s="90" t="s">
        <v>31</v>
      </c>
      <c r="AO133" s="90" t="s">
        <v>31</v>
      </c>
      <c r="AP133" s="90" t="s">
        <v>31</v>
      </c>
    </row>
    <row r="134" spans="1:42" ht="48" customHeight="1" x14ac:dyDescent="0.2">
      <c r="A134" s="108"/>
      <c r="B134" s="149"/>
      <c r="C134" s="119"/>
      <c r="D134" s="108"/>
      <c r="E134" s="136"/>
      <c r="F134" s="136"/>
      <c r="G134" s="109"/>
      <c r="H134" s="109"/>
      <c r="I134" s="109"/>
      <c r="J134" s="109"/>
      <c r="K134" s="136"/>
      <c r="L134" s="113"/>
      <c r="M134" s="113"/>
      <c r="N134" s="113"/>
      <c r="O134" s="133"/>
      <c r="P134" s="78"/>
      <c r="Q134" s="78"/>
      <c r="R134" s="78"/>
      <c r="S134" s="109"/>
      <c r="T134" s="109"/>
      <c r="U134" s="109"/>
      <c r="V134" s="78" t="s">
        <v>364</v>
      </c>
      <c r="W134" s="128"/>
      <c r="X134" s="125"/>
      <c r="Y134" s="128"/>
      <c r="Z134" s="118"/>
      <c r="AA134" s="118"/>
      <c r="AB134" s="118"/>
      <c r="AC134" s="118"/>
      <c r="AD134" s="118"/>
      <c r="AE134" s="118"/>
      <c r="AF134" s="118"/>
      <c r="AG134" s="118"/>
      <c r="AH134" s="118"/>
      <c r="AI134" s="118"/>
      <c r="AJ134" s="118"/>
      <c r="AK134" s="132"/>
      <c r="AL134" s="90" t="s">
        <v>31</v>
      </c>
      <c r="AM134" s="90" t="s">
        <v>31</v>
      </c>
      <c r="AN134" s="90" t="s">
        <v>31</v>
      </c>
      <c r="AO134" s="90" t="s">
        <v>31</v>
      </c>
      <c r="AP134" s="90" t="s">
        <v>31</v>
      </c>
    </row>
    <row r="135" spans="1:42" ht="139.5" customHeight="1" x14ac:dyDescent="0.2">
      <c r="A135" s="108"/>
      <c r="B135" s="136"/>
      <c r="C135" s="109"/>
      <c r="D135" s="108"/>
      <c r="E135" s="9" t="s">
        <v>152</v>
      </c>
      <c r="F135" s="5" t="s">
        <v>109</v>
      </c>
      <c r="G135" s="5" t="s">
        <v>94</v>
      </c>
      <c r="H135" s="33" t="s">
        <v>352</v>
      </c>
      <c r="I135" s="5" t="s">
        <v>107</v>
      </c>
      <c r="J135" s="5" t="s">
        <v>350</v>
      </c>
      <c r="K135" s="9" t="s">
        <v>63</v>
      </c>
      <c r="L135" s="38">
        <v>0.3</v>
      </c>
      <c r="M135" s="38">
        <v>0.6</v>
      </c>
      <c r="N135" s="38">
        <v>1</v>
      </c>
      <c r="O135" s="7">
        <v>1</v>
      </c>
      <c r="P135" s="2"/>
      <c r="Q135" s="2"/>
      <c r="R135" s="2"/>
      <c r="S135" s="5" t="s">
        <v>227</v>
      </c>
      <c r="T135" s="15" t="s">
        <v>131</v>
      </c>
      <c r="U135" s="15" t="s">
        <v>476</v>
      </c>
      <c r="V135" s="75" t="s">
        <v>228</v>
      </c>
      <c r="W135" s="99">
        <v>1</v>
      </c>
      <c r="X135" s="66">
        <v>10</v>
      </c>
      <c r="Y135" s="76" t="s">
        <v>452</v>
      </c>
      <c r="Z135" s="3"/>
      <c r="AA135" s="3"/>
      <c r="AB135" s="3">
        <v>2</v>
      </c>
      <c r="AC135" s="3"/>
      <c r="AD135" s="3"/>
      <c r="AE135" s="3">
        <v>1</v>
      </c>
      <c r="AF135" s="3"/>
      <c r="AG135" s="3"/>
      <c r="AH135" s="3"/>
      <c r="AI135" s="3"/>
      <c r="AJ135" s="3"/>
      <c r="AK135" s="3">
        <v>5</v>
      </c>
      <c r="AL135" s="90" t="s">
        <v>31</v>
      </c>
      <c r="AM135" s="90" t="s">
        <v>31</v>
      </c>
      <c r="AN135" s="90" t="s">
        <v>31</v>
      </c>
      <c r="AO135" s="90" t="s">
        <v>31</v>
      </c>
      <c r="AP135" s="90" t="s">
        <v>31</v>
      </c>
    </row>
    <row r="136" spans="1:42" ht="274.5" customHeight="1" x14ac:dyDescent="0.2">
      <c r="A136" s="108"/>
      <c r="B136" s="107" t="s">
        <v>64</v>
      </c>
      <c r="C136" s="107" t="s">
        <v>390</v>
      </c>
      <c r="D136" s="108"/>
      <c r="E136" s="107" t="s">
        <v>92</v>
      </c>
      <c r="F136" s="107" t="s">
        <v>109</v>
      </c>
      <c r="G136" s="107" t="s">
        <v>94</v>
      </c>
      <c r="H136" s="107" t="s">
        <v>347</v>
      </c>
      <c r="I136" s="107" t="s">
        <v>107</v>
      </c>
      <c r="J136" s="107" t="s">
        <v>350</v>
      </c>
      <c r="K136" s="111">
        <v>0.23</v>
      </c>
      <c r="L136" s="111">
        <v>0.5</v>
      </c>
      <c r="M136" s="111">
        <v>0.75</v>
      </c>
      <c r="N136" s="111">
        <v>0.9</v>
      </c>
      <c r="O136" s="114">
        <v>0.9</v>
      </c>
      <c r="P136" s="2" t="s">
        <v>122</v>
      </c>
      <c r="Q136" s="2"/>
      <c r="R136" s="2"/>
      <c r="S136" s="5" t="s">
        <v>231</v>
      </c>
      <c r="T136" s="2" t="s">
        <v>132</v>
      </c>
      <c r="U136" s="2" t="s">
        <v>477</v>
      </c>
      <c r="V136" s="5" t="s">
        <v>229</v>
      </c>
      <c r="W136" s="101" t="s">
        <v>167</v>
      </c>
      <c r="X136" s="29">
        <v>4</v>
      </c>
      <c r="Y136" s="27" t="s">
        <v>230</v>
      </c>
      <c r="Z136" s="23"/>
      <c r="AA136" s="23"/>
      <c r="AB136" s="23"/>
      <c r="AC136" s="23"/>
      <c r="AD136" s="23">
        <v>1</v>
      </c>
      <c r="AE136" s="23">
        <v>1</v>
      </c>
      <c r="AF136" s="23"/>
      <c r="AG136" s="23"/>
      <c r="AH136" s="23">
        <v>1</v>
      </c>
      <c r="AI136" s="23"/>
      <c r="AJ136" s="23"/>
      <c r="AK136" s="23">
        <v>1</v>
      </c>
      <c r="AL136" s="2" t="s">
        <v>122</v>
      </c>
      <c r="AM136" s="2" t="s">
        <v>31</v>
      </c>
      <c r="AN136" s="90" t="s">
        <v>31</v>
      </c>
      <c r="AO136" s="90" t="s">
        <v>31</v>
      </c>
      <c r="AP136" s="90" t="s">
        <v>31</v>
      </c>
    </row>
    <row r="137" spans="1:42" ht="91.5" customHeight="1" x14ac:dyDescent="0.2">
      <c r="A137" s="108"/>
      <c r="B137" s="108"/>
      <c r="C137" s="108"/>
      <c r="D137" s="108"/>
      <c r="E137" s="108"/>
      <c r="F137" s="108"/>
      <c r="G137" s="108"/>
      <c r="H137" s="108"/>
      <c r="I137" s="108"/>
      <c r="J137" s="108"/>
      <c r="K137" s="112"/>
      <c r="L137" s="112"/>
      <c r="M137" s="112"/>
      <c r="N137" s="112"/>
      <c r="O137" s="115"/>
      <c r="P137" s="2" t="s">
        <v>122</v>
      </c>
      <c r="Q137" s="2"/>
      <c r="R137" s="2"/>
      <c r="S137" s="5" t="s">
        <v>369</v>
      </c>
      <c r="T137" s="18" t="s">
        <v>132</v>
      </c>
      <c r="U137" s="18" t="s">
        <v>477</v>
      </c>
      <c r="V137" s="70" t="s">
        <v>225</v>
      </c>
      <c r="W137" s="98" t="s">
        <v>226</v>
      </c>
      <c r="X137" s="72">
        <v>3</v>
      </c>
      <c r="Y137" s="71" t="s">
        <v>453</v>
      </c>
      <c r="Z137" s="69"/>
      <c r="AA137" s="69"/>
      <c r="AB137" s="69"/>
      <c r="AC137" s="69"/>
      <c r="AD137" s="69"/>
      <c r="AE137" s="69">
        <v>1</v>
      </c>
      <c r="AF137" s="69"/>
      <c r="AG137" s="69"/>
      <c r="AH137" s="69">
        <v>1</v>
      </c>
      <c r="AI137" s="69"/>
      <c r="AJ137" s="69"/>
      <c r="AK137" s="69">
        <v>1</v>
      </c>
      <c r="AL137" s="90" t="s">
        <v>31</v>
      </c>
      <c r="AM137" s="90" t="s">
        <v>31</v>
      </c>
      <c r="AN137" s="90" t="s">
        <v>31</v>
      </c>
      <c r="AO137" s="90" t="s">
        <v>31</v>
      </c>
      <c r="AP137" s="90" t="s">
        <v>31</v>
      </c>
    </row>
    <row r="138" spans="1:42" ht="61.5" customHeight="1" x14ac:dyDescent="0.2">
      <c r="A138" s="108"/>
      <c r="B138" s="108"/>
      <c r="C138" s="108"/>
      <c r="D138" s="108"/>
      <c r="E138" s="108"/>
      <c r="F138" s="108"/>
      <c r="G138" s="108"/>
      <c r="H138" s="108"/>
      <c r="I138" s="108"/>
      <c r="J138" s="108"/>
      <c r="K138" s="112"/>
      <c r="L138" s="112"/>
      <c r="M138" s="112"/>
      <c r="N138" s="112"/>
      <c r="O138" s="115"/>
      <c r="P138" s="107" t="s">
        <v>122</v>
      </c>
      <c r="Q138" s="107"/>
      <c r="R138" s="107"/>
      <c r="S138" s="107" t="s">
        <v>231</v>
      </c>
      <c r="T138" s="107" t="s">
        <v>133</v>
      </c>
      <c r="U138" s="85" t="s">
        <v>393</v>
      </c>
      <c r="V138" s="79" t="s">
        <v>366</v>
      </c>
      <c r="W138" s="101">
        <v>0.5</v>
      </c>
      <c r="X138" s="123">
        <v>2</v>
      </c>
      <c r="Y138" s="126" t="s">
        <v>368</v>
      </c>
      <c r="Z138" s="117"/>
      <c r="AA138" s="117"/>
      <c r="AB138" s="117"/>
      <c r="AC138" s="117"/>
      <c r="AD138" s="117"/>
      <c r="AE138" s="117"/>
      <c r="AF138" s="117"/>
      <c r="AG138" s="117"/>
      <c r="AH138" s="117"/>
      <c r="AI138" s="117"/>
      <c r="AJ138" s="117"/>
      <c r="AK138" s="107">
        <v>2</v>
      </c>
      <c r="AL138" s="90" t="s">
        <v>31</v>
      </c>
      <c r="AM138" s="90" t="s">
        <v>31</v>
      </c>
      <c r="AN138" s="90" t="s">
        <v>31</v>
      </c>
      <c r="AO138" s="90" t="s">
        <v>31</v>
      </c>
      <c r="AP138" s="90" t="s">
        <v>31</v>
      </c>
    </row>
    <row r="139" spans="1:42" ht="51.75" customHeight="1" x14ac:dyDescent="0.2">
      <c r="A139" s="108"/>
      <c r="B139" s="119"/>
      <c r="C139" s="119"/>
      <c r="D139" s="108"/>
      <c r="E139" s="119"/>
      <c r="F139" s="108"/>
      <c r="G139" s="108"/>
      <c r="H139" s="108"/>
      <c r="I139" s="108"/>
      <c r="J139" s="108"/>
      <c r="K139" s="112"/>
      <c r="L139" s="112"/>
      <c r="M139" s="112"/>
      <c r="N139" s="112"/>
      <c r="O139" s="116"/>
      <c r="P139" s="109"/>
      <c r="Q139" s="109"/>
      <c r="R139" s="109"/>
      <c r="S139" s="109"/>
      <c r="T139" s="109"/>
      <c r="U139" s="79" t="s">
        <v>393</v>
      </c>
      <c r="V139" s="79" t="s">
        <v>367</v>
      </c>
      <c r="W139" s="101">
        <v>0.5</v>
      </c>
      <c r="X139" s="125"/>
      <c r="Y139" s="128"/>
      <c r="Z139" s="118"/>
      <c r="AA139" s="118"/>
      <c r="AB139" s="118"/>
      <c r="AC139" s="118"/>
      <c r="AD139" s="118"/>
      <c r="AE139" s="118"/>
      <c r="AF139" s="118"/>
      <c r="AG139" s="118"/>
      <c r="AH139" s="118"/>
      <c r="AI139" s="118"/>
      <c r="AJ139" s="118"/>
      <c r="AK139" s="109"/>
      <c r="AL139" s="90" t="s">
        <v>31</v>
      </c>
      <c r="AM139" s="90" t="s">
        <v>31</v>
      </c>
      <c r="AN139" s="90" t="s">
        <v>31</v>
      </c>
      <c r="AO139" s="90" t="s">
        <v>31</v>
      </c>
      <c r="AP139" s="90" t="s">
        <v>31</v>
      </c>
    </row>
    <row r="140" spans="1:42" ht="89.25" customHeight="1" x14ac:dyDescent="0.2">
      <c r="A140" s="108"/>
      <c r="B140" s="108"/>
      <c r="C140" s="108"/>
      <c r="D140" s="108"/>
      <c r="E140" s="108"/>
      <c r="F140" s="108"/>
      <c r="G140" s="108"/>
      <c r="H140" s="108"/>
      <c r="I140" s="108"/>
      <c r="J140" s="108"/>
      <c r="K140" s="112"/>
      <c r="L140" s="112"/>
      <c r="M140" s="112"/>
      <c r="N140" s="112"/>
      <c r="O140" s="115"/>
      <c r="P140" s="107" t="s">
        <v>122</v>
      </c>
      <c r="Q140" s="107"/>
      <c r="R140" s="107"/>
      <c r="S140" s="107" t="s">
        <v>231</v>
      </c>
      <c r="T140" s="107" t="s">
        <v>134</v>
      </c>
      <c r="U140" s="3" t="s">
        <v>395</v>
      </c>
      <c r="V140" s="2" t="s">
        <v>370</v>
      </c>
      <c r="W140" s="101">
        <v>0.4</v>
      </c>
      <c r="X140" s="123">
        <v>8</v>
      </c>
      <c r="Y140" s="126" t="s">
        <v>373</v>
      </c>
      <c r="Z140" s="110"/>
      <c r="AA140" s="110"/>
      <c r="AB140" s="110"/>
      <c r="AC140" s="110"/>
      <c r="AD140" s="110"/>
      <c r="AE140" s="110"/>
      <c r="AF140" s="110"/>
      <c r="AG140" s="110"/>
      <c r="AH140" s="110"/>
      <c r="AI140" s="110"/>
      <c r="AJ140" s="110"/>
      <c r="AK140" s="119">
        <v>8</v>
      </c>
      <c r="AL140" s="90" t="s">
        <v>31</v>
      </c>
      <c r="AM140" s="90" t="s">
        <v>31</v>
      </c>
      <c r="AN140" s="90" t="s">
        <v>31</v>
      </c>
      <c r="AO140" s="90" t="s">
        <v>31</v>
      </c>
      <c r="AP140" s="90" t="s">
        <v>31</v>
      </c>
    </row>
    <row r="141" spans="1:42" ht="89.25" customHeight="1" x14ac:dyDescent="0.2">
      <c r="A141" s="108"/>
      <c r="B141" s="119"/>
      <c r="C141" s="119"/>
      <c r="D141" s="108"/>
      <c r="E141" s="119"/>
      <c r="F141" s="108"/>
      <c r="G141" s="108"/>
      <c r="H141" s="108"/>
      <c r="I141" s="108"/>
      <c r="J141" s="108"/>
      <c r="K141" s="112"/>
      <c r="L141" s="112"/>
      <c r="M141" s="112"/>
      <c r="N141" s="112"/>
      <c r="O141" s="116"/>
      <c r="P141" s="108"/>
      <c r="Q141" s="108"/>
      <c r="R141" s="108"/>
      <c r="S141" s="108"/>
      <c r="T141" s="108"/>
      <c r="U141" s="3" t="s">
        <v>395</v>
      </c>
      <c r="V141" s="78" t="s">
        <v>371</v>
      </c>
      <c r="W141" s="99">
        <v>0.4</v>
      </c>
      <c r="X141" s="124"/>
      <c r="Y141" s="127"/>
      <c r="Z141" s="110"/>
      <c r="AA141" s="110"/>
      <c r="AB141" s="110"/>
      <c r="AC141" s="110"/>
      <c r="AD141" s="110"/>
      <c r="AE141" s="110"/>
      <c r="AF141" s="110"/>
      <c r="AG141" s="110"/>
      <c r="AH141" s="110"/>
      <c r="AI141" s="110"/>
      <c r="AJ141" s="110"/>
      <c r="AK141" s="119"/>
      <c r="AL141" s="90" t="s">
        <v>31</v>
      </c>
      <c r="AM141" s="90" t="s">
        <v>31</v>
      </c>
      <c r="AN141" s="90" t="s">
        <v>31</v>
      </c>
      <c r="AO141" s="90" t="s">
        <v>31</v>
      </c>
      <c r="AP141" s="90" t="s">
        <v>31</v>
      </c>
    </row>
    <row r="142" spans="1:42" ht="89.25" customHeight="1" x14ac:dyDescent="0.2">
      <c r="A142" s="109"/>
      <c r="B142" s="119"/>
      <c r="C142" s="119"/>
      <c r="D142" s="109"/>
      <c r="E142" s="119"/>
      <c r="F142" s="109"/>
      <c r="G142" s="109"/>
      <c r="H142" s="109"/>
      <c r="I142" s="109"/>
      <c r="J142" s="109"/>
      <c r="K142" s="113"/>
      <c r="L142" s="113"/>
      <c r="M142" s="113"/>
      <c r="N142" s="113"/>
      <c r="O142" s="116"/>
      <c r="P142" s="109"/>
      <c r="Q142" s="109"/>
      <c r="R142" s="109"/>
      <c r="S142" s="109"/>
      <c r="T142" s="109"/>
      <c r="U142" s="3" t="s">
        <v>395</v>
      </c>
      <c r="V142" s="78" t="s">
        <v>372</v>
      </c>
      <c r="W142" s="99">
        <v>0.2</v>
      </c>
      <c r="X142" s="125"/>
      <c r="Y142" s="128"/>
      <c r="Z142" s="110"/>
      <c r="AA142" s="110"/>
      <c r="AB142" s="110"/>
      <c r="AC142" s="110"/>
      <c r="AD142" s="110"/>
      <c r="AE142" s="110"/>
      <c r="AF142" s="110"/>
      <c r="AG142" s="110"/>
      <c r="AH142" s="110"/>
      <c r="AI142" s="110"/>
      <c r="AJ142" s="110"/>
      <c r="AK142" s="119"/>
      <c r="AL142" s="90" t="s">
        <v>31</v>
      </c>
      <c r="AM142" s="90" t="s">
        <v>31</v>
      </c>
      <c r="AN142" s="90" t="s">
        <v>31</v>
      </c>
      <c r="AO142" s="90" t="s">
        <v>31</v>
      </c>
      <c r="AP142" s="90" t="s">
        <v>31</v>
      </c>
    </row>
    <row r="143" spans="1:42" ht="59.25" customHeight="1" x14ac:dyDescent="0.2">
      <c r="A143" s="2" t="s">
        <v>93</v>
      </c>
      <c r="B143" s="108" t="s">
        <v>65</v>
      </c>
      <c r="C143" s="108" t="s">
        <v>391</v>
      </c>
      <c r="D143" s="135" t="s">
        <v>403</v>
      </c>
      <c r="E143" s="9" t="s">
        <v>66</v>
      </c>
      <c r="F143" s="5" t="s">
        <v>454</v>
      </c>
      <c r="G143" s="5" t="s">
        <v>100</v>
      </c>
      <c r="H143" s="33" t="s">
        <v>347</v>
      </c>
      <c r="I143" s="5" t="s">
        <v>348</v>
      </c>
      <c r="J143" s="2" t="s">
        <v>350</v>
      </c>
      <c r="K143" s="38">
        <v>0.8</v>
      </c>
      <c r="L143" s="38">
        <v>0.85</v>
      </c>
      <c r="M143" s="38">
        <v>0.9</v>
      </c>
      <c r="N143" s="38">
        <v>0.95</v>
      </c>
      <c r="O143" s="83">
        <v>0.15</v>
      </c>
      <c r="P143" s="1" t="s">
        <v>118</v>
      </c>
      <c r="Q143" s="1"/>
      <c r="R143" s="1"/>
      <c r="S143" s="107" t="s">
        <v>374</v>
      </c>
      <c r="T143" s="107" t="s">
        <v>121</v>
      </c>
      <c r="U143" s="3" t="s">
        <v>392</v>
      </c>
      <c r="V143" s="3" t="s">
        <v>455</v>
      </c>
      <c r="W143" s="99">
        <v>0.5</v>
      </c>
      <c r="X143" s="189">
        <v>2</v>
      </c>
      <c r="Y143" s="187" t="s">
        <v>244</v>
      </c>
      <c r="Z143" s="137"/>
      <c r="AA143" s="137"/>
      <c r="AB143" s="137"/>
      <c r="AC143" s="137"/>
      <c r="AD143" s="137"/>
      <c r="AE143" s="137"/>
      <c r="AF143" s="137"/>
      <c r="AG143" s="137"/>
      <c r="AH143" s="137"/>
      <c r="AI143" s="137"/>
      <c r="AJ143" s="110"/>
      <c r="AK143" s="119">
        <v>2</v>
      </c>
      <c r="AL143" s="94" t="s">
        <v>122</v>
      </c>
      <c r="AM143" s="94" t="s">
        <v>122</v>
      </c>
      <c r="AN143" s="94"/>
      <c r="AO143" s="94" t="s">
        <v>122</v>
      </c>
      <c r="AP143" s="94"/>
    </row>
    <row r="144" spans="1:42" ht="59.25" customHeight="1" x14ac:dyDescent="0.2">
      <c r="A144" s="2" t="s">
        <v>93</v>
      </c>
      <c r="B144" s="108"/>
      <c r="C144" s="108"/>
      <c r="D144" s="135"/>
      <c r="E144" s="9" t="s">
        <v>67</v>
      </c>
      <c r="F144" s="5" t="s">
        <v>108</v>
      </c>
      <c r="G144" s="5" t="s">
        <v>100</v>
      </c>
      <c r="H144" s="33" t="s">
        <v>347</v>
      </c>
      <c r="I144" s="5" t="s">
        <v>107</v>
      </c>
      <c r="J144" s="5" t="s">
        <v>350</v>
      </c>
      <c r="K144" s="38">
        <v>0.6</v>
      </c>
      <c r="L144" s="38">
        <v>0.7</v>
      </c>
      <c r="M144" s="38">
        <v>0.8</v>
      </c>
      <c r="N144" s="38">
        <v>0.9</v>
      </c>
      <c r="O144" s="7">
        <v>0.3</v>
      </c>
      <c r="P144" s="2" t="s">
        <v>118</v>
      </c>
      <c r="Q144" s="2"/>
      <c r="R144" s="2"/>
      <c r="S144" s="108"/>
      <c r="T144" s="108"/>
      <c r="U144" s="119" t="s">
        <v>395</v>
      </c>
      <c r="V144" s="119" t="s">
        <v>341</v>
      </c>
      <c r="W144" s="116">
        <v>0.5</v>
      </c>
      <c r="X144" s="190"/>
      <c r="Y144" s="187"/>
      <c r="Z144" s="138"/>
      <c r="AA144" s="138"/>
      <c r="AB144" s="138"/>
      <c r="AC144" s="138"/>
      <c r="AD144" s="138"/>
      <c r="AE144" s="138"/>
      <c r="AF144" s="138"/>
      <c r="AG144" s="138"/>
      <c r="AH144" s="138"/>
      <c r="AI144" s="138"/>
      <c r="AJ144" s="110"/>
      <c r="AK144" s="119"/>
      <c r="AL144" s="119" t="s">
        <v>31</v>
      </c>
      <c r="AM144" s="119" t="s">
        <v>31</v>
      </c>
      <c r="AN144" s="119" t="s">
        <v>31</v>
      </c>
      <c r="AO144" s="119" t="s">
        <v>31</v>
      </c>
      <c r="AP144" s="119" t="s">
        <v>31</v>
      </c>
    </row>
    <row r="145" spans="1:42" ht="62.25" customHeight="1" x14ac:dyDescent="0.2">
      <c r="A145" s="2" t="s">
        <v>93</v>
      </c>
      <c r="B145" s="108"/>
      <c r="C145" s="108"/>
      <c r="D145" s="135"/>
      <c r="E145" s="9" t="s">
        <v>68</v>
      </c>
      <c r="F145" s="5" t="s">
        <v>456</v>
      </c>
      <c r="G145" s="5" t="s">
        <v>100</v>
      </c>
      <c r="H145" s="33" t="s">
        <v>352</v>
      </c>
      <c r="I145" s="5" t="s">
        <v>107</v>
      </c>
      <c r="J145" s="5" t="s">
        <v>350</v>
      </c>
      <c r="K145" s="38">
        <v>0.5</v>
      </c>
      <c r="L145" s="38">
        <v>0.65</v>
      </c>
      <c r="M145" s="38">
        <v>0.8</v>
      </c>
      <c r="N145" s="38">
        <v>0.95</v>
      </c>
      <c r="O145" s="7">
        <v>0.45</v>
      </c>
      <c r="P145" s="2" t="s">
        <v>122</v>
      </c>
      <c r="Q145" s="2"/>
      <c r="R145" s="2"/>
      <c r="S145" s="109"/>
      <c r="T145" s="109"/>
      <c r="U145" s="119"/>
      <c r="V145" s="119"/>
      <c r="W145" s="116"/>
      <c r="X145" s="191"/>
      <c r="Y145" s="187"/>
      <c r="Z145" s="139"/>
      <c r="AA145" s="139"/>
      <c r="AB145" s="139"/>
      <c r="AC145" s="139"/>
      <c r="AD145" s="139"/>
      <c r="AE145" s="139"/>
      <c r="AF145" s="139"/>
      <c r="AG145" s="139"/>
      <c r="AH145" s="139"/>
      <c r="AI145" s="139"/>
      <c r="AJ145" s="110"/>
      <c r="AK145" s="119"/>
      <c r="AL145" s="119"/>
      <c r="AM145" s="119"/>
      <c r="AN145" s="119"/>
      <c r="AO145" s="119"/>
      <c r="AP145" s="119"/>
    </row>
    <row r="146" spans="1:42" ht="409.5" x14ac:dyDescent="0.2">
      <c r="A146" s="2" t="s">
        <v>93</v>
      </c>
      <c r="B146" s="109"/>
      <c r="C146" s="109"/>
      <c r="D146" s="136"/>
      <c r="E146" s="41" t="s">
        <v>69</v>
      </c>
      <c r="F146" s="5" t="s">
        <v>457</v>
      </c>
      <c r="G146" s="5" t="s">
        <v>100</v>
      </c>
      <c r="H146" s="33" t="s">
        <v>347</v>
      </c>
      <c r="I146" s="5" t="s">
        <v>103</v>
      </c>
      <c r="J146" s="5" t="s">
        <v>350</v>
      </c>
      <c r="K146" s="38">
        <v>0.8</v>
      </c>
      <c r="L146" s="38">
        <v>0.85</v>
      </c>
      <c r="M146" s="38">
        <v>0.9</v>
      </c>
      <c r="N146" s="38">
        <v>0.95</v>
      </c>
      <c r="O146" s="7">
        <v>0.95</v>
      </c>
      <c r="P146" s="2" t="s">
        <v>122</v>
      </c>
      <c r="Q146" s="2"/>
      <c r="R146" s="2"/>
      <c r="S146" s="5" t="s">
        <v>374</v>
      </c>
      <c r="T146" s="2" t="s">
        <v>123</v>
      </c>
      <c r="U146" s="2" t="s">
        <v>392</v>
      </c>
      <c r="V146" s="5" t="s">
        <v>237</v>
      </c>
      <c r="W146" s="101" t="s">
        <v>238</v>
      </c>
      <c r="X146" s="23">
        <v>7</v>
      </c>
      <c r="Y146" s="29" t="s">
        <v>239</v>
      </c>
      <c r="Z146" s="23"/>
      <c r="AA146" s="23"/>
      <c r="AB146" s="23">
        <v>1</v>
      </c>
      <c r="AC146" s="23"/>
      <c r="AD146" s="23">
        <v>1</v>
      </c>
      <c r="AE146" s="23"/>
      <c r="AF146" s="23"/>
      <c r="AG146" s="23"/>
      <c r="AH146" s="23"/>
      <c r="AI146" s="23"/>
      <c r="AJ146" s="23"/>
      <c r="AK146" s="23">
        <v>5</v>
      </c>
      <c r="AL146" s="2" t="s">
        <v>122</v>
      </c>
      <c r="AM146" s="2" t="s">
        <v>122</v>
      </c>
      <c r="AN146" s="2"/>
      <c r="AO146" s="2" t="s">
        <v>122</v>
      </c>
      <c r="AP146" s="2"/>
    </row>
    <row r="147" spans="1:42" ht="90" customHeight="1" x14ac:dyDescent="0.2">
      <c r="A147" s="107" t="s">
        <v>93</v>
      </c>
      <c r="B147" s="107" t="s">
        <v>144</v>
      </c>
      <c r="C147" s="107" t="s">
        <v>396</v>
      </c>
      <c r="D147" s="107" t="s">
        <v>404</v>
      </c>
      <c r="E147" s="41" t="s">
        <v>70</v>
      </c>
      <c r="F147" s="5" t="s">
        <v>458</v>
      </c>
      <c r="G147" s="5" t="s">
        <v>94</v>
      </c>
      <c r="H147" s="33" t="s">
        <v>347</v>
      </c>
      <c r="I147" s="5" t="s">
        <v>103</v>
      </c>
      <c r="J147" s="5" t="s">
        <v>350</v>
      </c>
      <c r="K147" s="9">
        <v>59</v>
      </c>
      <c r="L147" s="9" t="s">
        <v>353</v>
      </c>
      <c r="M147" s="82" t="s">
        <v>353</v>
      </c>
      <c r="N147" s="82" t="s">
        <v>353</v>
      </c>
      <c r="O147" s="82" t="s">
        <v>353</v>
      </c>
      <c r="P147" s="2" t="s">
        <v>118</v>
      </c>
      <c r="Q147" s="2"/>
      <c r="R147" s="2"/>
      <c r="S147" s="107" t="s">
        <v>246</v>
      </c>
      <c r="T147" s="107" t="s">
        <v>124</v>
      </c>
      <c r="U147" s="107" t="s">
        <v>393</v>
      </c>
      <c r="V147" s="107" t="s">
        <v>485</v>
      </c>
      <c r="W147" s="126">
        <v>0.3</v>
      </c>
      <c r="X147" s="123">
        <v>3</v>
      </c>
      <c r="Y147" s="126" t="s">
        <v>247</v>
      </c>
      <c r="Z147" s="117"/>
      <c r="AA147" s="117"/>
      <c r="AB147" s="117"/>
      <c r="AC147" s="117"/>
      <c r="AD147" s="117"/>
      <c r="AE147" s="107">
        <v>2</v>
      </c>
      <c r="AF147" s="117"/>
      <c r="AG147" s="117"/>
      <c r="AH147" s="117"/>
      <c r="AI147" s="117"/>
      <c r="AJ147" s="117"/>
      <c r="AK147" s="107">
        <v>1</v>
      </c>
      <c r="AL147" s="90" t="s">
        <v>31</v>
      </c>
      <c r="AM147" s="90" t="s">
        <v>31</v>
      </c>
      <c r="AN147" s="90" t="s">
        <v>31</v>
      </c>
      <c r="AO147" s="90" t="s">
        <v>31</v>
      </c>
      <c r="AP147" s="90" t="s">
        <v>31</v>
      </c>
    </row>
    <row r="148" spans="1:42" ht="63.75" customHeight="1" x14ac:dyDescent="0.2">
      <c r="A148" s="108"/>
      <c r="B148" s="108"/>
      <c r="C148" s="108"/>
      <c r="D148" s="108"/>
      <c r="E148" s="41" t="s">
        <v>71</v>
      </c>
      <c r="F148" s="5" t="s">
        <v>106</v>
      </c>
      <c r="G148" s="5" t="s">
        <v>100</v>
      </c>
      <c r="H148" s="33" t="s">
        <v>352</v>
      </c>
      <c r="I148" s="5" t="s">
        <v>103</v>
      </c>
      <c r="J148" s="5" t="s">
        <v>350</v>
      </c>
      <c r="K148" s="97">
        <v>52</v>
      </c>
      <c r="L148" s="97">
        <v>30</v>
      </c>
      <c r="M148" s="97">
        <v>20</v>
      </c>
      <c r="N148" s="97">
        <v>12</v>
      </c>
      <c r="O148" s="94">
        <v>12</v>
      </c>
      <c r="P148" s="94"/>
      <c r="Q148" s="94"/>
      <c r="R148" s="94"/>
      <c r="S148" s="108"/>
      <c r="T148" s="108"/>
      <c r="U148" s="108"/>
      <c r="V148" s="109"/>
      <c r="W148" s="128"/>
      <c r="X148" s="124"/>
      <c r="Y148" s="127"/>
      <c r="Z148" s="129"/>
      <c r="AA148" s="129"/>
      <c r="AB148" s="129"/>
      <c r="AC148" s="129"/>
      <c r="AD148" s="129"/>
      <c r="AE148" s="108"/>
      <c r="AF148" s="129"/>
      <c r="AG148" s="129"/>
      <c r="AH148" s="129"/>
      <c r="AI148" s="129"/>
      <c r="AJ148" s="129"/>
      <c r="AK148" s="108"/>
      <c r="AL148" s="94" t="s">
        <v>31</v>
      </c>
      <c r="AM148" s="94" t="s">
        <v>31</v>
      </c>
      <c r="AN148" s="94" t="s">
        <v>31</v>
      </c>
      <c r="AO148" s="94" t="s">
        <v>31</v>
      </c>
      <c r="AP148" s="94" t="s">
        <v>31</v>
      </c>
    </row>
    <row r="149" spans="1:42" ht="48" x14ac:dyDescent="0.2">
      <c r="A149" s="108"/>
      <c r="B149" s="108"/>
      <c r="C149" s="108"/>
      <c r="D149" s="108"/>
      <c r="E149" s="41" t="s">
        <v>72</v>
      </c>
      <c r="F149" s="5" t="s">
        <v>105</v>
      </c>
      <c r="G149" s="5" t="s">
        <v>100</v>
      </c>
      <c r="H149" s="33" t="s">
        <v>352</v>
      </c>
      <c r="I149" s="5" t="s">
        <v>84</v>
      </c>
      <c r="J149" s="5" t="s">
        <v>350</v>
      </c>
      <c r="K149" s="38">
        <v>0.89</v>
      </c>
      <c r="L149" s="38">
        <v>0.92</v>
      </c>
      <c r="M149" s="38">
        <v>0.95</v>
      </c>
      <c r="N149" s="38">
        <v>0.95</v>
      </c>
      <c r="O149" s="103">
        <v>0.95</v>
      </c>
      <c r="P149" s="94"/>
      <c r="Q149" s="94"/>
      <c r="R149" s="94"/>
      <c r="S149" s="108"/>
      <c r="T149" s="108"/>
      <c r="U149" s="192"/>
      <c r="V149" s="94" t="s">
        <v>484</v>
      </c>
      <c r="W149" s="101">
        <v>0.3</v>
      </c>
      <c r="X149" s="124"/>
      <c r="Y149" s="127"/>
      <c r="Z149" s="129"/>
      <c r="AA149" s="129"/>
      <c r="AB149" s="129"/>
      <c r="AC149" s="129"/>
      <c r="AD149" s="129"/>
      <c r="AE149" s="108"/>
      <c r="AF149" s="129"/>
      <c r="AG149" s="129"/>
      <c r="AH149" s="129"/>
      <c r="AI149" s="129"/>
      <c r="AJ149" s="129"/>
      <c r="AK149" s="108"/>
      <c r="AL149" s="94" t="s">
        <v>31</v>
      </c>
      <c r="AM149" s="94" t="s">
        <v>31</v>
      </c>
      <c r="AN149" s="94" t="s">
        <v>31</v>
      </c>
      <c r="AO149" s="94" t="s">
        <v>31</v>
      </c>
      <c r="AP149" s="94" t="s">
        <v>31</v>
      </c>
    </row>
    <row r="150" spans="1:42" ht="63.75" customHeight="1" x14ac:dyDescent="0.2">
      <c r="A150" s="109"/>
      <c r="B150" s="109"/>
      <c r="C150" s="109"/>
      <c r="D150" s="109"/>
      <c r="E150" s="41" t="s">
        <v>73</v>
      </c>
      <c r="F150" s="5" t="s">
        <v>104</v>
      </c>
      <c r="G150" s="5" t="s">
        <v>94</v>
      </c>
      <c r="H150" s="33" t="s">
        <v>347</v>
      </c>
      <c r="I150" s="5" t="s">
        <v>33</v>
      </c>
      <c r="J150" s="5" t="s">
        <v>350</v>
      </c>
      <c r="K150" s="5" t="s">
        <v>33</v>
      </c>
      <c r="L150" s="94" t="s">
        <v>33</v>
      </c>
      <c r="M150" s="94" t="s">
        <v>33</v>
      </c>
      <c r="N150" s="94" t="s">
        <v>33</v>
      </c>
      <c r="O150" s="94" t="s">
        <v>33</v>
      </c>
      <c r="P150" s="94"/>
      <c r="Q150" s="94"/>
      <c r="R150" s="94"/>
      <c r="S150" s="109"/>
      <c r="T150" s="109"/>
      <c r="U150" s="193"/>
      <c r="V150" s="94" t="s">
        <v>486</v>
      </c>
      <c r="W150" s="101">
        <v>0.4</v>
      </c>
      <c r="X150" s="125"/>
      <c r="Y150" s="128"/>
      <c r="Z150" s="118"/>
      <c r="AA150" s="118"/>
      <c r="AB150" s="118"/>
      <c r="AC150" s="118"/>
      <c r="AD150" s="118"/>
      <c r="AE150" s="109"/>
      <c r="AF150" s="118"/>
      <c r="AG150" s="118"/>
      <c r="AH150" s="118"/>
      <c r="AI150" s="118"/>
      <c r="AJ150" s="118"/>
      <c r="AK150" s="109"/>
      <c r="AL150" s="94" t="s">
        <v>31</v>
      </c>
      <c r="AM150" s="94" t="s">
        <v>31</v>
      </c>
      <c r="AN150" s="94" t="s">
        <v>31</v>
      </c>
      <c r="AO150" s="94" t="s">
        <v>31</v>
      </c>
      <c r="AP150" s="94" t="s">
        <v>31</v>
      </c>
    </row>
    <row r="151" spans="1:42" ht="73.5" customHeight="1" x14ac:dyDescent="0.2">
      <c r="A151" s="107" t="s">
        <v>93</v>
      </c>
      <c r="B151" s="107" t="s">
        <v>74</v>
      </c>
      <c r="C151" s="107" t="s">
        <v>394</v>
      </c>
      <c r="D151" s="107" t="s">
        <v>405</v>
      </c>
      <c r="E151" s="134" t="s">
        <v>75</v>
      </c>
      <c r="F151" s="107" t="s">
        <v>459</v>
      </c>
      <c r="G151" s="107" t="s">
        <v>100</v>
      </c>
      <c r="H151" s="107" t="s">
        <v>347</v>
      </c>
      <c r="I151" s="134" t="s">
        <v>33</v>
      </c>
      <c r="J151" s="54" t="s">
        <v>350</v>
      </c>
      <c r="K151" s="134" t="s">
        <v>33</v>
      </c>
      <c r="L151" s="134" t="s">
        <v>33</v>
      </c>
      <c r="M151" s="134" t="s">
        <v>33</v>
      </c>
      <c r="N151" s="134" t="s">
        <v>33</v>
      </c>
      <c r="O151" s="134" t="s">
        <v>33</v>
      </c>
      <c r="P151" s="2" t="s">
        <v>118</v>
      </c>
      <c r="Q151" s="2"/>
      <c r="R151" s="2"/>
      <c r="S151" s="5" t="str">
        <f>UPPER("Oficina de Sistemas")</f>
        <v>OFICINA DE SISTEMAS</v>
      </c>
      <c r="T151" s="15" t="s">
        <v>117</v>
      </c>
      <c r="U151" s="3" t="s">
        <v>392</v>
      </c>
      <c r="V151" s="3" t="s">
        <v>460</v>
      </c>
      <c r="W151" s="99" t="s">
        <v>245</v>
      </c>
      <c r="X151" s="74">
        <v>5</v>
      </c>
      <c r="Y151" s="73" t="s">
        <v>461</v>
      </c>
      <c r="Z151" s="67"/>
      <c r="AA151" s="67"/>
      <c r="AB151" s="67"/>
      <c r="AC151" s="67">
        <v>1</v>
      </c>
      <c r="AD151" s="67">
        <v>2</v>
      </c>
      <c r="AE151" s="67"/>
      <c r="AF151" s="67">
        <v>1</v>
      </c>
      <c r="AG151" s="67"/>
      <c r="AH151" s="67">
        <v>1</v>
      </c>
      <c r="AI151" s="67"/>
      <c r="AJ151" s="67"/>
      <c r="AK151" s="67"/>
      <c r="AL151" s="15" t="s">
        <v>31</v>
      </c>
      <c r="AM151" s="15" t="s">
        <v>31</v>
      </c>
      <c r="AN151" s="15" t="s">
        <v>31</v>
      </c>
      <c r="AO151" s="15" t="s">
        <v>31</v>
      </c>
      <c r="AP151" s="15" t="s">
        <v>31</v>
      </c>
    </row>
    <row r="152" spans="1:42" ht="159.75" customHeight="1" x14ac:dyDescent="0.2">
      <c r="A152" s="108"/>
      <c r="B152" s="108"/>
      <c r="C152" s="108"/>
      <c r="D152" s="108"/>
      <c r="E152" s="136"/>
      <c r="F152" s="109"/>
      <c r="G152" s="109"/>
      <c r="H152" s="109"/>
      <c r="I152" s="136"/>
      <c r="J152" s="65"/>
      <c r="K152" s="136"/>
      <c r="L152" s="136"/>
      <c r="M152" s="136"/>
      <c r="N152" s="136"/>
      <c r="O152" s="136"/>
      <c r="P152" s="2"/>
      <c r="Q152" s="2"/>
      <c r="R152" s="2"/>
      <c r="S152" s="5" t="str">
        <f>UPPER("División de Documentación")</f>
        <v>DIVISIÓN DE DOCUMENTACIÓN</v>
      </c>
      <c r="T152" s="2" t="s">
        <v>117</v>
      </c>
      <c r="U152" s="5" t="s">
        <v>395</v>
      </c>
      <c r="V152" s="5" t="s">
        <v>462</v>
      </c>
      <c r="W152" s="101" t="s">
        <v>193</v>
      </c>
      <c r="X152" s="29">
        <v>5</v>
      </c>
      <c r="Y152" s="27" t="s">
        <v>463</v>
      </c>
      <c r="Z152" s="23"/>
      <c r="AA152" s="23"/>
      <c r="AB152" s="23"/>
      <c r="AC152" s="23"/>
      <c r="AD152" s="23"/>
      <c r="AE152" s="23"/>
      <c r="AF152" s="23"/>
      <c r="AG152" s="23"/>
      <c r="AH152" s="23"/>
      <c r="AI152" s="23"/>
      <c r="AJ152" s="23">
        <v>1</v>
      </c>
      <c r="AK152" s="23">
        <v>4</v>
      </c>
      <c r="AL152" s="2" t="s">
        <v>31</v>
      </c>
      <c r="AM152" s="2" t="s">
        <v>31</v>
      </c>
      <c r="AN152" s="2" t="s">
        <v>31</v>
      </c>
      <c r="AO152" s="2" t="s">
        <v>31</v>
      </c>
      <c r="AP152" s="2" t="s">
        <v>31</v>
      </c>
    </row>
    <row r="153" spans="1:42" ht="180" x14ac:dyDescent="0.2">
      <c r="A153" s="108"/>
      <c r="B153" s="108"/>
      <c r="C153" s="108"/>
      <c r="D153" s="108"/>
      <c r="E153" s="9" t="s">
        <v>76</v>
      </c>
      <c r="F153" s="5" t="s">
        <v>77</v>
      </c>
      <c r="G153" s="5" t="s">
        <v>100</v>
      </c>
      <c r="H153" s="33" t="s">
        <v>347</v>
      </c>
      <c r="I153" s="5" t="s">
        <v>103</v>
      </c>
      <c r="J153" s="5" t="s">
        <v>354</v>
      </c>
      <c r="K153" s="9">
        <v>837</v>
      </c>
      <c r="L153" s="9">
        <v>800</v>
      </c>
      <c r="M153" s="9">
        <v>800</v>
      </c>
      <c r="N153" s="9">
        <v>800</v>
      </c>
      <c r="O153" s="2">
        <v>2400</v>
      </c>
      <c r="P153" s="2" t="s">
        <v>122</v>
      </c>
      <c r="Q153" s="2"/>
      <c r="R153" s="2"/>
      <c r="S153" s="5" t="s">
        <v>240</v>
      </c>
      <c r="T153" s="2" t="s">
        <v>117</v>
      </c>
      <c r="U153" s="2" t="s">
        <v>395</v>
      </c>
      <c r="V153" s="5" t="s">
        <v>241</v>
      </c>
      <c r="W153" s="101" t="s">
        <v>242</v>
      </c>
      <c r="X153" s="2">
        <v>2</v>
      </c>
      <c r="Y153" s="80" t="s">
        <v>243</v>
      </c>
      <c r="Z153" s="23"/>
      <c r="AA153" s="23">
        <v>1</v>
      </c>
      <c r="AB153" s="23"/>
      <c r="AC153" s="23"/>
      <c r="AD153" s="23"/>
      <c r="AE153" s="23"/>
      <c r="AF153" s="23"/>
      <c r="AG153" s="23"/>
      <c r="AH153" s="23"/>
      <c r="AI153" s="23"/>
      <c r="AJ153" s="23"/>
      <c r="AK153" s="23">
        <v>1</v>
      </c>
      <c r="AL153" s="2" t="s">
        <v>31</v>
      </c>
      <c r="AM153" s="2" t="s">
        <v>31</v>
      </c>
      <c r="AN153" s="2" t="s">
        <v>31</v>
      </c>
      <c r="AO153" s="2" t="s">
        <v>31</v>
      </c>
      <c r="AP153" s="2" t="s">
        <v>31</v>
      </c>
    </row>
    <row r="154" spans="1:42" s="57" customFormat="1" x14ac:dyDescent="0.2">
      <c r="B154" s="52"/>
      <c r="C154" s="52"/>
      <c r="D154" s="52"/>
      <c r="E154" s="52"/>
      <c r="F154" s="52"/>
      <c r="G154" s="52"/>
      <c r="H154" s="52"/>
      <c r="I154" s="52"/>
      <c r="J154" s="52"/>
      <c r="K154" s="52"/>
      <c r="L154" s="14"/>
      <c r="M154" s="14"/>
      <c r="N154" s="14"/>
      <c r="O154" s="14"/>
      <c r="P154" s="14"/>
      <c r="Q154" s="14"/>
      <c r="R154" s="14"/>
      <c r="S154" s="52"/>
      <c r="T154" s="14"/>
      <c r="U154" s="14"/>
      <c r="V154" s="52"/>
      <c r="W154" s="105"/>
      <c r="X154" s="59"/>
      <c r="Y154" s="58"/>
    </row>
  </sheetData>
  <autoFilter ref="A6:AP153" xr:uid="{00000000-0009-0000-0000-000000000000}">
    <filterColumn colId="0">
      <filters blank="1">
        <filter val="CAPACIDADES INSTITUCIONALES"/>
        <filter val="M ISIONAL"/>
        <filter val="RECURSOS FÍSICOS Y FINANCIEROS"/>
      </filters>
    </filterColumn>
    <filterColumn colId="25" showButton="0"/>
    <filterColumn colId="26" showButton="0"/>
    <filterColumn colId="28" showButton="0"/>
    <filterColumn colId="29" showButton="0"/>
    <filterColumn colId="31" showButton="0"/>
    <filterColumn colId="32" showButton="0"/>
    <filterColumn colId="34" showButton="0"/>
    <filterColumn colId="35" showButton="0"/>
  </autoFilter>
  <mergeCells count="703">
    <mergeCell ref="AN144:AN145"/>
    <mergeCell ref="AO144:AO145"/>
    <mergeCell ref="AP144:AP145"/>
    <mergeCell ref="AC147:AC150"/>
    <mergeCell ref="AD147:AD150"/>
    <mergeCell ref="AE147:AE150"/>
    <mergeCell ref="AE143:AE145"/>
    <mergeCell ref="AF143:AF145"/>
    <mergeCell ref="AG143:AG145"/>
    <mergeCell ref="AH143:AH145"/>
    <mergeCell ref="AI143:AI145"/>
    <mergeCell ref="AJ143:AJ145"/>
    <mergeCell ref="AK143:AK145"/>
    <mergeCell ref="AL144:AL145"/>
    <mergeCell ref="AM144:AM145"/>
    <mergeCell ref="L118:L119"/>
    <mergeCell ref="M118:M119"/>
    <mergeCell ref="N118:N119"/>
    <mergeCell ref="O118:O119"/>
    <mergeCell ref="S147:S150"/>
    <mergeCell ref="X147:X150"/>
    <mergeCell ref="T147:T150"/>
    <mergeCell ref="Y147:Y150"/>
    <mergeCell ref="S143:S145"/>
    <mergeCell ref="T143:T145"/>
    <mergeCell ref="U144:U145"/>
    <mergeCell ref="V144:V145"/>
    <mergeCell ref="W144:W145"/>
    <mergeCell ref="X143:X145"/>
    <mergeCell ref="Y143:Y145"/>
    <mergeCell ref="V147:V148"/>
    <mergeCell ref="W147:W148"/>
    <mergeCell ref="U147:U150"/>
    <mergeCell ref="Y124:Y125"/>
    <mergeCell ref="P138:P139"/>
    <mergeCell ref="Q138:Q139"/>
    <mergeCell ref="R138:R139"/>
    <mergeCell ref="A118:A119"/>
    <mergeCell ref="B118:B119"/>
    <mergeCell ref="C118:C119"/>
    <mergeCell ref="D118:D119"/>
    <mergeCell ref="E118:E119"/>
    <mergeCell ref="F118:F119"/>
    <mergeCell ref="G118:G119"/>
    <mergeCell ref="H118:H119"/>
    <mergeCell ref="I118:I119"/>
    <mergeCell ref="AL114:AL117"/>
    <mergeCell ref="AM114:AM117"/>
    <mergeCell ref="AN114:AN117"/>
    <mergeCell ref="AO114:AO117"/>
    <mergeCell ref="AP114:AP117"/>
    <mergeCell ref="AQ114:AQ117"/>
    <mergeCell ref="P114:P117"/>
    <mergeCell ref="Q114:Q117"/>
    <mergeCell ref="R114:R117"/>
    <mergeCell ref="AC114:AC117"/>
    <mergeCell ref="AE114:AE117"/>
    <mergeCell ref="AF114:AF117"/>
    <mergeCell ref="AG114:AG117"/>
    <mergeCell ref="AH114:AH117"/>
    <mergeCell ref="AK114:AK117"/>
    <mergeCell ref="AB114:AB117"/>
    <mergeCell ref="AD114:AD117"/>
    <mergeCell ref="AI114:AI117"/>
    <mergeCell ref="AJ114:AJ117"/>
    <mergeCell ref="U114:U117"/>
    <mergeCell ref="S114:S117"/>
    <mergeCell ref="T114:T117"/>
    <mergeCell ref="V114:V117"/>
    <mergeCell ref="W114:W117"/>
    <mergeCell ref="X114:X117"/>
    <mergeCell ref="Y114:Y117"/>
    <mergeCell ref="Z114:Z117"/>
    <mergeCell ref="AA114:AA117"/>
    <mergeCell ref="D90:D108"/>
    <mergeCell ref="C90:C108"/>
    <mergeCell ref="B90:B108"/>
    <mergeCell ref="R105:R108"/>
    <mergeCell ref="Q105:Q108"/>
    <mergeCell ref="P105:P108"/>
    <mergeCell ref="I90:I108"/>
    <mergeCell ref="H90:H108"/>
    <mergeCell ref="G90:G108"/>
    <mergeCell ref="F90:F108"/>
    <mergeCell ref="E90:E108"/>
    <mergeCell ref="O90:O108"/>
    <mergeCell ref="N90:N108"/>
    <mergeCell ref="M90:M108"/>
    <mergeCell ref="L90:L108"/>
    <mergeCell ref="K90:K108"/>
    <mergeCell ref="X105:X108"/>
    <mergeCell ref="Y105:Y108"/>
    <mergeCell ref="T105:T108"/>
    <mergeCell ref="S105:S108"/>
    <mergeCell ref="B56:B83"/>
    <mergeCell ref="O84:O89"/>
    <mergeCell ref="C84:C89"/>
    <mergeCell ref="D84:D89"/>
    <mergeCell ref="E84:E89"/>
    <mergeCell ref="F84:F89"/>
    <mergeCell ref="G84:G89"/>
    <mergeCell ref="H84:H89"/>
    <mergeCell ref="I84:I89"/>
    <mergeCell ref="K84:K89"/>
    <mergeCell ref="L84:L89"/>
    <mergeCell ref="M84:M89"/>
    <mergeCell ref="N84:N89"/>
    <mergeCell ref="G56:G83"/>
    <mergeCell ref="F56:F83"/>
    <mergeCell ref="E56:E83"/>
    <mergeCell ref="D56:D83"/>
    <mergeCell ref="C56:C83"/>
    <mergeCell ref="P74:P76"/>
    <mergeCell ref="Q74:Q76"/>
    <mergeCell ref="R74:R76"/>
    <mergeCell ref="T56:T70"/>
    <mergeCell ref="T71:T83"/>
    <mergeCell ref="P67:P70"/>
    <mergeCell ref="Q67:Q70"/>
    <mergeCell ref="R67:R70"/>
    <mergeCell ref="P71:P73"/>
    <mergeCell ref="Q71:Q73"/>
    <mergeCell ref="R71:R73"/>
    <mergeCell ref="Q56:Q58"/>
    <mergeCell ref="R56:R58"/>
    <mergeCell ref="P65:P66"/>
    <mergeCell ref="Q65:Q66"/>
    <mergeCell ref="R65:R66"/>
    <mergeCell ref="S56:S58"/>
    <mergeCell ref="AK78:AK82"/>
    <mergeCell ref="P78:P82"/>
    <mergeCell ref="Q78:Q82"/>
    <mergeCell ref="R78:R82"/>
    <mergeCell ref="AD78:AD82"/>
    <mergeCell ref="AE78:AE82"/>
    <mergeCell ref="AF78:AF82"/>
    <mergeCell ref="AG78:AG82"/>
    <mergeCell ref="AH78:AH82"/>
    <mergeCell ref="Y78:Y82"/>
    <mergeCell ref="Z78:Z82"/>
    <mergeCell ref="AB78:AB82"/>
    <mergeCell ref="AA78:AA82"/>
    <mergeCell ref="AC78:AC82"/>
    <mergeCell ref="AK71:AK73"/>
    <mergeCell ref="AF71:AF73"/>
    <mergeCell ref="AG71:AG73"/>
    <mergeCell ref="AH71:AH73"/>
    <mergeCell ref="AI71:AI73"/>
    <mergeCell ref="AC71:AC73"/>
    <mergeCell ref="AD71:AD73"/>
    <mergeCell ref="AA71:AA73"/>
    <mergeCell ref="AK74:AK76"/>
    <mergeCell ref="AA74:AA76"/>
    <mergeCell ref="AC74:AC76"/>
    <mergeCell ref="AD74:AD76"/>
    <mergeCell ref="AE74:AE76"/>
    <mergeCell ref="AF74:AF76"/>
    <mergeCell ref="AG74:AG76"/>
    <mergeCell ref="AH74:AH76"/>
    <mergeCell ref="AI74:AI76"/>
    <mergeCell ref="AJ74:AJ76"/>
    <mergeCell ref="AK67:AK70"/>
    <mergeCell ref="S67:S70"/>
    <mergeCell ref="AF67:AF70"/>
    <mergeCell ref="AB67:AB70"/>
    <mergeCell ref="AC67:AC70"/>
    <mergeCell ref="AD67:AD70"/>
    <mergeCell ref="AG67:AG70"/>
    <mergeCell ref="X67:X70"/>
    <mergeCell ref="Y67:Y70"/>
    <mergeCell ref="Z67:Z70"/>
    <mergeCell ref="AA67:AA70"/>
    <mergeCell ref="AE67:AE70"/>
    <mergeCell ref="U56:U70"/>
    <mergeCell ref="AK65:AK66"/>
    <mergeCell ref="AC65:AC66"/>
    <mergeCell ref="AD65:AD66"/>
    <mergeCell ref="AF65:AF66"/>
    <mergeCell ref="AG65:AG66"/>
    <mergeCell ref="AI65:AI66"/>
    <mergeCell ref="AJ65:AJ66"/>
    <mergeCell ref="Z65:Z66"/>
    <mergeCell ref="AB65:AB66"/>
    <mergeCell ref="AA65:AA66"/>
    <mergeCell ref="AE65:AE66"/>
    <mergeCell ref="S65:S66"/>
    <mergeCell ref="Y65:Y66"/>
    <mergeCell ref="K14:K55"/>
    <mergeCell ref="I14:I55"/>
    <mergeCell ref="H14:H55"/>
    <mergeCell ref="Y59:Y64"/>
    <mergeCell ref="Z59:Z64"/>
    <mergeCell ref="AE59:AE64"/>
    <mergeCell ref="X59:X64"/>
    <mergeCell ref="S59:S64"/>
    <mergeCell ref="P59:P64"/>
    <mergeCell ref="Q59:Q64"/>
    <mergeCell ref="R59:R64"/>
    <mergeCell ref="P56:P58"/>
    <mergeCell ref="O56:O83"/>
    <mergeCell ref="N56:N83"/>
    <mergeCell ref="L56:L83"/>
    <mergeCell ref="M56:M83"/>
    <mergeCell ref="K56:K83"/>
    <mergeCell ref="I56:I83"/>
    <mergeCell ref="H56:H83"/>
    <mergeCell ref="AD51:AD52"/>
    <mergeCell ref="AE51:AE52"/>
    <mergeCell ref="Z71:Z73"/>
    <mergeCell ref="AK59:AK64"/>
    <mergeCell ref="AJ59:AJ64"/>
    <mergeCell ref="AF59:AF64"/>
    <mergeCell ref="AG59:AG64"/>
    <mergeCell ref="AH59:AH64"/>
    <mergeCell ref="AI59:AI64"/>
    <mergeCell ref="AA59:AA64"/>
    <mergeCell ref="AB59:AB64"/>
    <mergeCell ref="AC59:AC64"/>
    <mergeCell ref="AD59:AD64"/>
    <mergeCell ref="AJ51:AJ52"/>
    <mergeCell ref="AK51:AK52"/>
    <mergeCell ref="A14:A55"/>
    <mergeCell ref="F14:F55"/>
    <mergeCell ref="E14:E55"/>
    <mergeCell ref="D14:D55"/>
    <mergeCell ref="C14:C55"/>
    <mergeCell ref="B14:B55"/>
    <mergeCell ref="L14:L55"/>
    <mergeCell ref="G14:G55"/>
    <mergeCell ref="O14:O55"/>
    <mergeCell ref="N14:N55"/>
    <mergeCell ref="M14:M55"/>
    <mergeCell ref="AI51:AI52"/>
    <mergeCell ref="Z51:Z52"/>
    <mergeCell ref="AA51:AA52"/>
    <mergeCell ref="AB51:AB52"/>
    <mergeCell ref="AC51:AC52"/>
    <mergeCell ref="Z33:Z36"/>
    <mergeCell ref="AA33:AA36"/>
    <mergeCell ref="AB33:AB36"/>
    <mergeCell ref="AH33:AH36"/>
    <mergeCell ref="Z37:Z40"/>
    <mergeCell ref="AA37:AA40"/>
    <mergeCell ref="AB37:AB40"/>
    <mergeCell ref="AC37:AC40"/>
    <mergeCell ref="AF21:AF25"/>
    <mergeCell ref="AG21:AG25"/>
    <mergeCell ref="AH21:AH25"/>
    <mergeCell ref="AB21:AB25"/>
    <mergeCell ref="Z21:Z25"/>
    <mergeCell ref="AA21:AA25"/>
    <mergeCell ref="AA26:AA27"/>
    <mergeCell ref="Z26:Z27"/>
    <mergeCell ref="AB26:AB27"/>
    <mergeCell ref="AC26:AC27"/>
    <mergeCell ref="AD26:AD27"/>
    <mergeCell ref="AE26:AE27"/>
    <mergeCell ref="AC33:AC36"/>
    <mergeCell ref="AD33:AD36"/>
    <mergeCell ref="AE33:AE36"/>
    <mergeCell ref="AF33:AF36"/>
    <mergeCell ref="AG33:AG36"/>
    <mergeCell ref="AF51:AF52"/>
    <mergeCell ref="AG51:AG52"/>
    <mergeCell ref="AH51:AH52"/>
    <mergeCell ref="AD21:AD25"/>
    <mergeCell ref="AC21:AC25"/>
    <mergeCell ref="AF26:AF27"/>
    <mergeCell ref="AG26:AG27"/>
    <mergeCell ref="Z28:Z32"/>
    <mergeCell ref="AA28:AA32"/>
    <mergeCell ref="AB28:AB32"/>
    <mergeCell ref="AC28:AC32"/>
    <mergeCell ref="AD28:AD32"/>
    <mergeCell ref="AE28:AE32"/>
    <mergeCell ref="AF28:AF32"/>
    <mergeCell ref="AG28:AG32"/>
    <mergeCell ref="AH28:AH32"/>
    <mergeCell ref="AD37:AD40"/>
    <mergeCell ref="AE37:AE40"/>
    <mergeCell ref="AF37:AF40"/>
    <mergeCell ref="AG37:AG40"/>
    <mergeCell ref="AH37:AH40"/>
    <mergeCell ref="Z41:Z43"/>
    <mergeCell ref="AK41:AK43"/>
    <mergeCell ref="AA41:AA43"/>
    <mergeCell ref="AB41:AB43"/>
    <mergeCell ref="AC41:AC43"/>
    <mergeCell ref="AD41:AD43"/>
    <mergeCell ref="AE41:AE43"/>
    <mergeCell ref="AF41:AF43"/>
    <mergeCell ref="AG41:AG43"/>
    <mergeCell ref="AH41:AH43"/>
    <mergeCell ref="AI41:AI43"/>
    <mergeCell ref="AJ41:AJ43"/>
    <mergeCell ref="Z44:Z50"/>
    <mergeCell ref="AC44:AC50"/>
    <mergeCell ref="AE44:AE50"/>
    <mergeCell ref="AK44:AK50"/>
    <mergeCell ref="AA44:AA50"/>
    <mergeCell ref="AB44:AB50"/>
    <mergeCell ref="AD44:AD50"/>
    <mergeCell ref="AF44:AF50"/>
    <mergeCell ref="AG44:AG50"/>
    <mergeCell ref="AH44:AH50"/>
    <mergeCell ref="AI44:AI50"/>
    <mergeCell ref="AJ44:AJ50"/>
    <mergeCell ref="R18:R20"/>
    <mergeCell ref="Q18:Q20"/>
    <mergeCell ref="P18:P20"/>
    <mergeCell ref="P14:P17"/>
    <mergeCell ref="Q14:Q17"/>
    <mergeCell ref="R14:R17"/>
    <mergeCell ref="P26:P27"/>
    <mergeCell ref="Q26:Q27"/>
    <mergeCell ref="R26:R27"/>
    <mergeCell ref="P21:P25"/>
    <mergeCell ref="Q21:Q25"/>
    <mergeCell ref="R21:R25"/>
    <mergeCell ref="R33:R36"/>
    <mergeCell ref="P33:P36"/>
    <mergeCell ref="Q33:Q36"/>
    <mergeCell ref="R28:R32"/>
    <mergeCell ref="P28:P32"/>
    <mergeCell ref="Q28:Q32"/>
    <mergeCell ref="P41:P43"/>
    <mergeCell ref="Q41:Q43"/>
    <mergeCell ref="R41:R43"/>
    <mergeCell ref="R37:R40"/>
    <mergeCell ref="P37:P40"/>
    <mergeCell ref="Q37:Q40"/>
    <mergeCell ref="P51:P52"/>
    <mergeCell ref="Q51:Q52"/>
    <mergeCell ref="R51:R52"/>
    <mergeCell ref="P44:P50"/>
    <mergeCell ref="Q44:Q50"/>
    <mergeCell ref="R44:R50"/>
    <mergeCell ref="S44:S50"/>
    <mergeCell ref="X44:X50"/>
    <mergeCell ref="Y44:Y50"/>
    <mergeCell ref="T44:T50"/>
    <mergeCell ref="U44:U50"/>
    <mergeCell ref="X28:X32"/>
    <mergeCell ref="U26:U27"/>
    <mergeCell ref="S41:S43"/>
    <mergeCell ref="T41:T43"/>
    <mergeCell ref="X37:X40"/>
    <mergeCell ref="X41:X43"/>
    <mergeCell ref="Y41:Y43"/>
    <mergeCell ref="U41:U43"/>
    <mergeCell ref="S37:S40"/>
    <mergeCell ref="V37:V38"/>
    <mergeCell ref="V39:V40"/>
    <mergeCell ref="T37:T40"/>
    <mergeCell ref="U37:U40"/>
    <mergeCell ref="S21:S25"/>
    <mergeCell ref="T21:T25"/>
    <mergeCell ref="U21:U25"/>
    <mergeCell ref="X21:X25"/>
    <mergeCell ref="Y21:Y25"/>
    <mergeCell ref="AA53:AA55"/>
    <mergeCell ref="Z53:Z55"/>
    <mergeCell ref="S51:S52"/>
    <mergeCell ref="T51:T52"/>
    <mergeCell ref="X51:X52"/>
    <mergeCell ref="Y51:Y52"/>
    <mergeCell ref="U51:U52"/>
    <mergeCell ref="Y28:Y32"/>
    <mergeCell ref="S33:S36"/>
    <mergeCell ref="T33:T36"/>
    <mergeCell ref="U33:U36"/>
    <mergeCell ref="X33:X36"/>
    <mergeCell ref="Y33:Y36"/>
    <mergeCell ref="U28:U32"/>
    <mergeCell ref="S26:S27"/>
    <mergeCell ref="T26:T27"/>
    <mergeCell ref="X26:X27"/>
    <mergeCell ref="S28:S32"/>
    <mergeCell ref="T28:T32"/>
    <mergeCell ref="AC53:AC55"/>
    <mergeCell ref="AF53:AF55"/>
    <mergeCell ref="AI53:AI55"/>
    <mergeCell ref="AK53:AK55"/>
    <mergeCell ref="AJ53:AJ55"/>
    <mergeCell ref="AG53:AG55"/>
    <mergeCell ref="AH53:AH55"/>
    <mergeCell ref="AE53:AE55"/>
    <mergeCell ref="AD53:AD55"/>
    <mergeCell ref="X53:X55"/>
    <mergeCell ref="Y53:Y55"/>
    <mergeCell ref="S53:S55"/>
    <mergeCell ref="U53:U55"/>
    <mergeCell ref="T53:T55"/>
    <mergeCell ref="P53:P55"/>
    <mergeCell ref="Q53:Q55"/>
    <mergeCell ref="R53:R55"/>
    <mergeCell ref="AB53:AB55"/>
    <mergeCell ref="AK33:AK36"/>
    <mergeCell ref="AK37:AK40"/>
    <mergeCell ref="AI37:AI40"/>
    <mergeCell ref="AJ37:AJ40"/>
    <mergeCell ref="AI21:AI25"/>
    <mergeCell ref="AK21:AK25"/>
    <mergeCell ref="AJ21:AJ25"/>
    <mergeCell ref="AE21:AE25"/>
    <mergeCell ref="AK28:AK32"/>
    <mergeCell ref="AH26:AH27"/>
    <mergeCell ref="AI33:AI36"/>
    <mergeCell ref="AJ33:AJ36"/>
    <mergeCell ref="AI28:AI32"/>
    <mergeCell ref="AJ28:AJ32"/>
    <mergeCell ref="AI26:AI27"/>
    <mergeCell ref="AJ26:AJ27"/>
    <mergeCell ref="AK26:AK27"/>
    <mergeCell ref="AJ14:AJ17"/>
    <mergeCell ref="AK14:AK17"/>
    <mergeCell ref="S18:S20"/>
    <mergeCell ref="X18:X20"/>
    <mergeCell ref="Y18:Y20"/>
    <mergeCell ref="T18:T20"/>
    <mergeCell ref="U18:U20"/>
    <mergeCell ref="Z18:Z20"/>
    <mergeCell ref="AA18:AA20"/>
    <mergeCell ref="AB18:AB20"/>
    <mergeCell ref="AC18:AC20"/>
    <mergeCell ref="AD18:AD20"/>
    <mergeCell ref="AE18:AE20"/>
    <mergeCell ref="AF18:AF20"/>
    <mergeCell ref="AG18:AG20"/>
    <mergeCell ref="AH18:AH20"/>
    <mergeCell ref="AI18:AI20"/>
    <mergeCell ref="AJ18:AJ20"/>
    <mergeCell ref="AK18:AK20"/>
    <mergeCell ref="AK105:AK108"/>
    <mergeCell ref="T14:T17"/>
    <mergeCell ref="S14:S17"/>
    <mergeCell ref="U14:U17"/>
    <mergeCell ref="X14:X17"/>
    <mergeCell ref="Y14:Y17"/>
    <mergeCell ref="Z14:Z17"/>
    <mergeCell ref="AA14:AA17"/>
    <mergeCell ref="AB14:AB17"/>
    <mergeCell ref="AC14:AC17"/>
    <mergeCell ref="AD14:AD17"/>
    <mergeCell ref="AE14:AE17"/>
    <mergeCell ref="AF14:AF17"/>
    <mergeCell ref="AG14:AG17"/>
    <mergeCell ref="AH14:AH17"/>
    <mergeCell ref="AE105:AE108"/>
    <mergeCell ref="AF105:AF108"/>
    <mergeCell ref="AG105:AG108"/>
    <mergeCell ref="AH105:AH108"/>
    <mergeCell ref="AI105:AI108"/>
    <mergeCell ref="Z105:Z108"/>
    <mergeCell ref="AA105:AA108"/>
    <mergeCell ref="AB105:AB108"/>
    <mergeCell ref="AI14:AI17"/>
    <mergeCell ref="S71:S73"/>
    <mergeCell ref="U71:U73"/>
    <mergeCell ref="U74:U76"/>
    <mergeCell ref="S74:S76"/>
    <mergeCell ref="X78:X82"/>
    <mergeCell ref="S78:S82"/>
    <mergeCell ref="U78:U82"/>
    <mergeCell ref="X74:X76"/>
    <mergeCell ref="Y74:Y76"/>
    <mergeCell ref="Y99:Y100"/>
    <mergeCell ref="U99:U100"/>
    <mergeCell ref="AA56:AA58"/>
    <mergeCell ref="AC56:AC58"/>
    <mergeCell ref="AD56:AD58"/>
    <mergeCell ref="AF56:AF58"/>
    <mergeCell ref="AG56:AG58"/>
    <mergeCell ref="AH56:AH58"/>
    <mergeCell ref="AI56:AI58"/>
    <mergeCell ref="AA99:AA100"/>
    <mergeCell ref="X56:X58"/>
    <mergeCell ref="Y56:Y58"/>
    <mergeCell ref="X71:X73"/>
    <mergeCell ref="Y71:Y73"/>
    <mergeCell ref="X65:X66"/>
    <mergeCell ref="AB71:AB73"/>
    <mergeCell ref="AE71:AE73"/>
    <mergeCell ref="Z74:Z76"/>
    <mergeCell ref="AJ56:AJ58"/>
    <mergeCell ref="AC105:AC108"/>
    <mergeCell ref="AD105:AD108"/>
    <mergeCell ref="AB56:AB58"/>
    <mergeCell ref="AJ105:AJ108"/>
    <mergeCell ref="AH65:AH66"/>
    <mergeCell ref="AH67:AH70"/>
    <mergeCell ref="AJ67:AJ70"/>
    <mergeCell ref="AI67:AI70"/>
    <mergeCell ref="AB74:AB76"/>
    <mergeCell ref="AI78:AI82"/>
    <mergeCell ref="AJ78:AJ82"/>
    <mergeCell ref="AB99:AB100"/>
    <mergeCell ref="AC99:AC100"/>
    <mergeCell ref="AJ71:AJ73"/>
    <mergeCell ref="C1:AM3"/>
    <mergeCell ref="L5:N5"/>
    <mergeCell ref="O5:O6"/>
    <mergeCell ref="P5:S5"/>
    <mergeCell ref="T5:T6"/>
    <mergeCell ref="U5:U6"/>
    <mergeCell ref="A5:A6"/>
    <mergeCell ref="B5:B6"/>
    <mergeCell ref="C5:C6"/>
    <mergeCell ref="D5:D6"/>
    <mergeCell ref="W5:W6"/>
    <mergeCell ref="X5:X6"/>
    <mergeCell ref="Y5:Y6"/>
    <mergeCell ref="AL5:AP5"/>
    <mergeCell ref="J5:J6"/>
    <mergeCell ref="A4:S4"/>
    <mergeCell ref="V5:V6"/>
    <mergeCell ref="E5:E6"/>
    <mergeCell ref="F5:F6"/>
    <mergeCell ref="G5:G6"/>
    <mergeCell ref="H5:H6"/>
    <mergeCell ref="I5:I6"/>
    <mergeCell ref="K5:K6"/>
    <mergeCell ref="T4:AP4"/>
    <mergeCell ref="B121:B122"/>
    <mergeCell ref="C121:C122"/>
    <mergeCell ref="D121:D122"/>
    <mergeCell ref="G113:G114"/>
    <mergeCell ref="E113:E114"/>
    <mergeCell ref="F113:F114"/>
    <mergeCell ref="H113:H114"/>
    <mergeCell ref="I113:I114"/>
    <mergeCell ref="K113:K114"/>
    <mergeCell ref="K121:K122"/>
    <mergeCell ref="J118:J119"/>
    <mergeCell ref="K118:K119"/>
    <mergeCell ref="L113:L114"/>
    <mergeCell ref="M113:M114"/>
    <mergeCell ref="N113:N114"/>
    <mergeCell ref="O113:O114"/>
    <mergeCell ref="B136:B142"/>
    <mergeCell ref="C136:C142"/>
    <mergeCell ref="AA124:AA125"/>
    <mergeCell ref="B126:B135"/>
    <mergeCell ref="B113:B117"/>
    <mergeCell ref="C113:C117"/>
    <mergeCell ref="D113:D117"/>
    <mergeCell ref="E136:E142"/>
    <mergeCell ref="F136:F142"/>
    <mergeCell ref="G136:G142"/>
    <mergeCell ref="C126:C135"/>
    <mergeCell ref="O121:O122"/>
    <mergeCell ref="S124:S125"/>
    <mergeCell ref="T124:T125"/>
    <mergeCell ref="U124:U125"/>
    <mergeCell ref="V124:V125"/>
    <mergeCell ref="E126:E134"/>
    <mergeCell ref="F126:F134"/>
    <mergeCell ref="G126:G134"/>
    <mergeCell ref="H126:H134"/>
    <mergeCell ref="I126:I134"/>
    <mergeCell ref="J126:J134"/>
    <mergeCell ref="C123:C124"/>
    <mergeCell ref="D126:D127"/>
    <mergeCell ref="D128:D142"/>
    <mergeCell ref="E121:E122"/>
    <mergeCell ref="F121:F122"/>
    <mergeCell ref="G121:G122"/>
    <mergeCell ref="H121:H122"/>
    <mergeCell ref="I121:I122"/>
    <mergeCell ref="K151:K152"/>
    <mergeCell ref="L151:L152"/>
    <mergeCell ref="M151:M152"/>
    <mergeCell ref="N151:N152"/>
    <mergeCell ref="O151:O152"/>
    <mergeCell ref="B147:B150"/>
    <mergeCell ref="C147:C150"/>
    <mergeCell ref="D147:D150"/>
    <mergeCell ref="B143:B146"/>
    <mergeCell ref="C143:C146"/>
    <mergeCell ref="D143:D146"/>
    <mergeCell ref="B151:B153"/>
    <mergeCell ref="C151:C153"/>
    <mergeCell ref="D151:D153"/>
    <mergeCell ref="E151:E152"/>
    <mergeCell ref="F151:F152"/>
    <mergeCell ref="G151:G152"/>
    <mergeCell ref="H151:H152"/>
    <mergeCell ref="I151:I152"/>
    <mergeCell ref="Z147:Z150"/>
    <mergeCell ref="AA147:AA150"/>
    <mergeCell ref="AB147:AB150"/>
    <mergeCell ref="AF147:AF150"/>
    <mergeCell ref="AG147:AG150"/>
    <mergeCell ref="AH147:AH150"/>
    <mergeCell ref="AI147:AI150"/>
    <mergeCell ref="AJ147:AJ150"/>
    <mergeCell ref="AK147:AK150"/>
    <mergeCell ref="K126:K134"/>
    <mergeCell ref="L126:L134"/>
    <mergeCell ref="M126:M134"/>
    <mergeCell ref="Z143:Z145"/>
    <mergeCell ref="AA143:AA145"/>
    <mergeCell ref="AB143:AB145"/>
    <mergeCell ref="AC143:AC145"/>
    <mergeCell ref="AD143:AD145"/>
    <mergeCell ref="Z5:AK5"/>
    <mergeCell ref="AB124:AB125"/>
    <mergeCell ref="AD124:AD125"/>
    <mergeCell ref="AC124:AC125"/>
    <mergeCell ref="AE124:AE125"/>
    <mergeCell ref="AF124:AF125"/>
    <mergeCell ref="AG124:AG125"/>
    <mergeCell ref="AJ124:AJ125"/>
    <mergeCell ref="AK124:AK125"/>
    <mergeCell ref="U111:AP111"/>
    <mergeCell ref="U112:AP112"/>
    <mergeCell ref="U120:AP120"/>
    <mergeCell ref="AE56:AE58"/>
    <mergeCell ref="AK56:AK58"/>
    <mergeCell ref="Z56:Z58"/>
    <mergeCell ref="AE128:AE134"/>
    <mergeCell ref="X124:X125"/>
    <mergeCell ref="L121:L122"/>
    <mergeCell ref="AF128:AF134"/>
    <mergeCell ref="AG128:AG134"/>
    <mergeCell ref="AH128:AH134"/>
    <mergeCell ref="Z128:Z134"/>
    <mergeCell ref="AA128:AA134"/>
    <mergeCell ref="AB128:AB134"/>
    <mergeCell ref="AC128:AC134"/>
    <mergeCell ref="AD128:AD134"/>
    <mergeCell ref="N126:N134"/>
    <mergeCell ref="O126:O134"/>
    <mergeCell ref="W128:W134"/>
    <mergeCell ref="X128:X134"/>
    <mergeCell ref="Y128:Y134"/>
    <mergeCell ref="AI128:AI134"/>
    <mergeCell ref="AJ128:AJ134"/>
    <mergeCell ref="AK128:AK134"/>
    <mergeCell ref="U128:U134"/>
    <mergeCell ref="S128:S134"/>
    <mergeCell ref="T128:T134"/>
    <mergeCell ref="AH138:AH139"/>
    <mergeCell ref="AI138:AI139"/>
    <mergeCell ref="AJ138:AJ139"/>
    <mergeCell ref="AK138:AK139"/>
    <mergeCell ref="T138:T139"/>
    <mergeCell ref="S138:S139"/>
    <mergeCell ref="X138:X139"/>
    <mergeCell ref="Y138:Y139"/>
    <mergeCell ref="Z138:Z139"/>
    <mergeCell ref="AA138:AA139"/>
    <mergeCell ref="AB138:AB139"/>
    <mergeCell ref="AC138:AC139"/>
    <mergeCell ref="AD138:AD139"/>
    <mergeCell ref="AI140:AI142"/>
    <mergeCell ref="AJ140:AJ142"/>
    <mergeCell ref="AK140:AK142"/>
    <mergeCell ref="A126:A142"/>
    <mergeCell ref="J14:J55"/>
    <mergeCell ref="J56:J83"/>
    <mergeCell ref="A56:A83"/>
    <mergeCell ref="A84:A89"/>
    <mergeCell ref="A90:A108"/>
    <mergeCell ref="B110:B112"/>
    <mergeCell ref="A110:A112"/>
    <mergeCell ref="A113:A117"/>
    <mergeCell ref="A121:A122"/>
    <mergeCell ref="X140:X142"/>
    <mergeCell ref="Y140:Y142"/>
    <mergeCell ref="Z140:Z142"/>
    <mergeCell ref="AA140:AA142"/>
    <mergeCell ref="AB140:AB142"/>
    <mergeCell ref="AC140:AC142"/>
    <mergeCell ref="H136:H142"/>
    <mergeCell ref="I136:I142"/>
    <mergeCell ref="J136:J142"/>
    <mergeCell ref="K136:K142"/>
    <mergeCell ref="Z99:Z100"/>
    <mergeCell ref="U105:U108"/>
    <mergeCell ref="A147:A150"/>
    <mergeCell ref="A151:A153"/>
    <mergeCell ref="AG140:AG142"/>
    <mergeCell ref="AH140:AH142"/>
    <mergeCell ref="L136:L142"/>
    <mergeCell ref="AD140:AD142"/>
    <mergeCell ref="AE140:AE142"/>
    <mergeCell ref="AF140:AF142"/>
    <mergeCell ref="M136:M142"/>
    <mergeCell ref="N136:N142"/>
    <mergeCell ref="O136:O142"/>
    <mergeCell ref="P140:P142"/>
    <mergeCell ref="Q140:Q142"/>
    <mergeCell ref="R140:R142"/>
    <mergeCell ref="S140:S142"/>
    <mergeCell ref="T140:T142"/>
    <mergeCell ref="AE138:AE139"/>
    <mergeCell ref="AF138:AF139"/>
    <mergeCell ref="AG138:AG139"/>
    <mergeCell ref="Z124:Z125"/>
    <mergeCell ref="M121:M122"/>
    <mergeCell ref="N121:N122"/>
    <mergeCell ref="W124:W125"/>
  </mergeCells>
  <printOptions horizontalCentered="1"/>
  <pageMargins left="0.39370078740157483" right="0.39370078740157483" top="0.39370078740157483" bottom="0.39370078740157483" header="0.31496062992125984" footer="0.31496062992125984"/>
  <pageSetup scale="1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1B81C0264B8044983D4D78886BCBA71" ma:contentTypeVersion="1" ma:contentTypeDescription="Crear nuevo documento." ma:contentTypeScope="" ma:versionID="71827542b795fd74b5189d8918a1c882">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4103E-46F3-464A-8075-CC9D265A9D1B}"/>
</file>

<file path=customXml/itemProps2.xml><?xml version="1.0" encoding="utf-8"?>
<ds:datastoreItem xmlns:ds="http://schemas.openxmlformats.org/officeDocument/2006/customXml" ds:itemID="{AB0D781D-9606-446F-A314-ACC36CEE77B2}"/>
</file>

<file path=customXml/itemProps3.xml><?xml version="1.0" encoding="utf-8"?>
<ds:datastoreItem xmlns:ds="http://schemas.openxmlformats.org/officeDocument/2006/customXml" ds:itemID="{5014A0D0-43C6-46A9-8D3E-77BE94CAD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PEI Y PAI 2022</vt:lpstr>
      <vt:lpstr>'MATRIZ PEI Y PAI 2022'!Área_de_impresión</vt:lpstr>
      <vt:lpstr>'MATRIZ PEI Y PAI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Lucy Margarita Osorio Mastrodomenico</cp:lastModifiedBy>
  <dcterms:created xsi:type="dcterms:W3CDTF">2021-11-17T11:19:58Z</dcterms:created>
  <dcterms:modified xsi:type="dcterms:W3CDTF">2023-02-06T19:42:37Z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0x01010011B81C0264B8044983D4D78886BCBA71</vt:lpwstr>
  </property>
</Properties>
</file>